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rgeitsistjakov/Desktop/"/>
    </mc:Choice>
  </mc:AlternateContent>
  <xr:revisionPtr revIDLastSave="0" documentId="8_{DF5058AE-96DB-C146-9CDE-B14784B4EB59}" xr6:coauthVersionLast="45" xr6:coauthVersionMax="45" xr10:uidLastSave="{00000000-0000-0000-0000-000000000000}"/>
  <bookViews>
    <workbookView xWindow="0" yWindow="0" windowWidth="38400" windowHeight="21600" xr2:uid="{DFFD972B-534E-DD46-AD1E-0D6C16C4B9F9}"/>
  </bookViews>
  <sheets>
    <sheet name="juhend" sheetId="5" r:id="rId1"/>
    <sheet name="SP tehingud" sheetId="1" r:id="rId2"/>
    <sheet name="LISA" sheetId="3" r:id="rId3"/>
    <sheet name="KONTROLL" sheetId="4" r:id="rId4"/>
    <sheet name="data" sheetId="2" state="hidden" r:id="rId5"/>
  </sheets>
  <definedNames>
    <definedName name="_xlnm._FilterDatabase" localSheetId="2" hidden="1">LISA!$A$31:$C$61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4" l="1"/>
  <c r="C6" i="4"/>
  <c r="D6" i="4"/>
  <c r="E6" i="4"/>
  <c r="A7" i="4"/>
  <c r="A19" i="4" s="1"/>
  <c r="A8" i="4"/>
  <c r="A20" i="4" s="1"/>
  <c r="A9" i="4"/>
  <c r="A21" i="4" s="1"/>
  <c r="A10" i="4"/>
  <c r="A22" i="4" s="1"/>
  <c r="A11" i="4"/>
  <c r="A23" i="4" s="1"/>
  <c r="A12" i="4"/>
  <c r="A24" i="4" s="1"/>
  <c r="A13" i="4"/>
  <c r="B14" i="4"/>
  <c r="C14" i="4"/>
  <c r="D14" i="4"/>
  <c r="E14" i="4"/>
  <c r="B18" i="4"/>
  <c r="C18" i="4"/>
  <c r="D18" i="4"/>
  <c r="E18" i="4"/>
  <c r="D42" i="1" l="1"/>
  <c r="E42" i="1"/>
  <c r="F42" i="1"/>
  <c r="G42" i="1"/>
  <c r="H42" i="1"/>
  <c r="I42" i="1"/>
  <c r="J42" i="1"/>
  <c r="K42" i="1"/>
  <c r="A61" i="3" l="1"/>
  <c r="B61" i="3"/>
  <c r="C61" i="3"/>
  <c r="A51" i="3"/>
  <c r="B51" i="3"/>
  <c r="C51" i="3"/>
  <c r="A52" i="3"/>
  <c r="B52" i="3"/>
  <c r="C52" i="3"/>
  <c r="A53" i="3"/>
  <c r="B53" i="3"/>
  <c r="C53" i="3"/>
  <c r="A54" i="3"/>
  <c r="B54" i="3"/>
  <c r="C54" i="3"/>
  <c r="A55" i="3"/>
  <c r="B55" i="3"/>
  <c r="C55" i="3"/>
  <c r="A56" i="3"/>
  <c r="B56" i="3"/>
  <c r="C56" i="3"/>
  <c r="A57" i="3"/>
  <c r="B57" i="3"/>
  <c r="C57" i="3"/>
  <c r="A58" i="3"/>
  <c r="B58" i="3"/>
  <c r="C58" i="3"/>
  <c r="A59" i="3"/>
  <c r="B59" i="3"/>
  <c r="C59" i="3"/>
  <c r="A60" i="3"/>
  <c r="B60" i="3"/>
  <c r="C60" i="3"/>
  <c r="A33" i="3" l="1"/>
  <c r="B33" i="3"/>
  <c r="C33" i="3"/>
  <c r="A34" i="3"/>
  <c r="B34" i="3"/>
  <c r="C34" i="3"/>
  <c r="A35" i="3"/>
  <c r="B35" i="3"/>
  <c r="C35" i="3"/>
  <c r="A36" i="3"/>
  <c r="B36" i="3"/>
  <c r="C36" i="3"/>
  <c r="A37" i="3"/>
  <c r="B37" i="3"/>
  <c r="C37" i="3"/>
  <c r="A38" i="3"/>
  <c r="B38" i="3"/>
  <c r="C38" i="3"/>
  <c r="A39" i="3"/>
  <c r="B39" i="3"/>
  <c r="C39" i="3"/>
  <c r="A40" i="3"/>
  <c r="B40" i="3"/>
  <c r="C40" i="3"/>
  <c r="A41" i="3"/>
  <c r="B41" i="3"/>
  <c r="C41" i="3"/>
  <c r="A42" i="3"/>
  <c r="B42" i="3"/>
  <c r="C42" i="3"/>
  <c r="A43" i="3"/>
  <c r="B43" i="3"/>
  <c r="C43" i="3"/>
  <c r="A44" i="3"/>
  <c r="B44" i="3"/>
  <c r="C44" i="3"/>
  <c r="A45" i="3"/>
  <c r="B45" i="3"/>
  <c r="C45" i="3"/>
  <c r="A46" i="3"/>
  <c r="B46" i="3"/>
  <c r="C46" i="3"/>
  <c r="A47" i="3"/>
  <c r="B47" i="3"/>
  <c r="C47" i="3"/>
  <c r="A48" i="3"/>
  <c r="B48" i="3"/>
  <c r="C48" i="3"/>
  <c r="A49" i="3"/>
  <c r="B49" i="3"/>
  <c r="C49" i="3"/>
  <c r="A50" i="3"/>
  <c r="B50" i="3"/>
  <c r="C50" i="3"/>
  <c r="A32" i="3"/>
  <c r="C32" i="3"/>
  <c r="B32" i="3"/>
  <c r="C35" i="4" l="1"/>
  <c r="B35" i="4"/>
  <c r="C4" i="3"/>
  <c r="B4" i="3"/>
  <c r="E26" i="4" l="1"/>
  <c r="D26" i="4"/>
  <c r="C26" i="4"/>
  <c r="B26" i="4"/>
  <c r="E47" i="4"/>
  <c r="E76" i="4" s="1"/>
  <c r="D47" i="4"/>
  <c r="D76" i="4" s="1"/>
  <c r="C47" i="4"/>
  <c r="C76" i="4" s="1"/>
  <c r="B47" i="4"/>
  <c r="B76" i="4" s="1"/>
  <c r="A42" i="4"/>
  <c r="A41" i="4"/>
  <c r="A40" i="4"/>
  <c r="A39" i="4"/>
  <c r="A38" i="4"/>
  <c r="A37" i="4"/>
  <c r="A36" i="4"/>
  <c r="E35" i="4"/>
  <c r="E64" i="4" s="1"/>
  <c r="D35" i="4"/>
  <c r="D64" i="4" s="1"/>
  <c r="C64" i="4"/>
  <c r="B64" i="4"/>
  <c r="E37" i="4" l="1"/>
  <c r="E66" i="4" s="1"/>
  <c r="D37" i="4"/>
  <c r="D66" i="4" s="1"/>
  <c r="B37" i="4"/>
  <c r="B66" i="4" s="1"/>
  <c r="C37" i="4"/>
  <c r="C66" i="4" s="1"/>
  <c r="A50" i="4"/>
  <c r="D38" i="4"/>
  <c r="D67" i="4" s="1"/>
  <c r="E38" i="4"/>
  <c r="E67" i="4" s="1"/>
  <c r="C38" i="4"/>
  <c r="C67" i="4" s="1"/>
  <c r="B38" i="4"/>
  <c r="B67" i="4" s="1"/>
  <c r="E39" i="4"/>
  <c r="E68" i="4" s="1"/>
  <c r="D39" i="4"/>
  <c r="D68" i="4" s="1"/>
  <c r="C39" i="4"/>
  <c r="C68" i="4" s="1"/>
  <c r="B39" i="4"/>
  <c r="B68" i="4" s="1"/>
  <c r="D48" i="4"/>
  <c r="D77" i="4" s="1"/>
  <c r="E36" i="4"/>
  <c r="E65" i="4" s="1"/>
  <c r="D36" i="4"/>
  <c r="D65" i="4" s="1"/>
  <c r="C36" i="4"/>
  <c r="C65" i="4" s="1"/>
  <c r="B36" i="4"/>
  <c r="B65" i="4" s="1"/>
  <c r="E52" i="4"/>
  <c r="E81" i="4" s="1"/>
  <c r="E40" i="4"/>
  <c r="E69" i="4" s="1"/>
  <c r="D40" i="4"/>
  <c r="D69" i="4" s="1"/>
  <c r="C40" i="4"/>
  <c r="C69" i="4" s="1"/>
  <c r="B40" i="4"/>
  <c r="B69" i="4" s="1"/>
  <c r="B53" i="4"/>
  <c r="B82" i="4" s="1"/>
  <c r="E41" i="4"/>
  <c r="E70" i="4" s="1"/>
  <c r="D41" i="4"/>
  <c r="D70" i="4" s="1"/>
  <c r="C41" i="4"/>
  <c r="C70" i="4" s="1"/>
  <c r="B41" i="4"/>
  <c r="B70" i="4" s="1"/>
  <c r="E42" i="4"/>
  <c r="E71" i="4" s="1"/>
  <c r="D42" i="4"/>
  <c r="D71" i="4" s="1"/>
  <c r="C42" i="4"/>
  <c r="C71" i="4" s="1"/>
  <c r="B42" i="4"/>
  <c r="B71" i="4" s="1"/>
  <c r="D52" i="4"/>
  <c r="D81" i="4" s="1"/>
  <c r="C52" i="4"/>
  <c r="C81" i="4" s="1"/>
  <c r="C51" i="4"/>
  <c r="C80" i="4" s="1"/>
  <c r="B48" i="4"/>
  <c r="B77" i="4" s="1"/>
  <c r="E51" i="4"/>
  <c r="E80" i="4" s="1"/>
  <c r="E54" i="4"/>
  <c r="E83" i="4" s="1"/>
  <c r="E50" i="4"/>
  <c r="E79" i="4" s="1"/>
  <c r="D50" i="4"/>
  <c r="D79" i="4" s="1"/>
  <c r="C50" i="4"/>
  <c r="C79" i="4" s="1"/>
  <c r="C54" i="4"/>
  <c r="C83" i="4" s="1"/>
  <c r="B50" i="4"/>
  <c r="B79" i="4" s="1"/>
  <c r="E48" i="4"/>
  <c r="E77" i="4" s="1"/>
  <c r="B54" i="4"/>
  <c r="B83" i="4" s="1"/>
  <c r="E53" i="4"/>
  <c r="E82" i="4" s="1"/>
  <c r="E49" i="4"/>
  <c r="E78" i="4" s="1"/>
  <c r="C48" i="4"/>
  <c r="C77" i="4" s="1"/>
  <c r="D54" i="4"/>
  <c r="D83" i="4" s="1"/>
  <c r="D53" i="4"/>
  <c r="D82" i="4" s="1"/>
  <c r="D49" i="4"/>
  <c r="D78" i="4" s="1"/>
  <c r="D51" i="4"/>
  <c r="D80" i="4" s="1"/>
  <c r="C53" i="4"/>
  <c r="C82" i="4" s="1"/>
  <c r="C49" i="4"/>
  <c r="C78" i="4" s="1"/>
  <c r="B52" i="4"/>
  <c r="B81" i="4" s="1"/>
  <c r="B51" i="4"/>
  <c r="B80" i="4" s="1"/>
  <c r="B49" i="4"/>
  <c r="B78" i="4" s="1"/>
  <c r="A54" i="4"/>
  <c r="A51" i="4"/>
  <c r="A48" i="4"/>
  <c r="A52" i="4"/>
  <c r="A49" i="4"/>
  <c r="A53" i="4"/>
  <c r="C16" i="3"/>
  <c r="D16" i="3"/>
  <c r="E16" i="3"/>
  <c r="B16" i="3"/>
  <c r="D4" i="3"/>
  <c r="E4" i="3"/>
  <c r="A11" i="3"/>
  <c r="A10" i="3"/>
  <c r="A9" i="3"/>
  <c r="A8" i="3"/>
  <c r="A7" i="3"/>
  <c r="A6" i="3"/>
  <c r="A5" i="3"/>
  <c r="A65" i="4" l="1"/>
  <c r="A77" i="4" s="1"/>
  <c r="C17" i="3"/>
  <c r="D5" i="3"/>
  <c r="E5" i="3"/>
  <c r="C5" i="3"/>
  <c r="B5" i="3"/>
  <c r="E7" i="3"/>
  <c r="D7" i="3"/>
  <c r="C7" i="3"/>
  <c r="B7" i="3"/>
  <c r="E9" i="3"/>
  <c r="D9" i="3"/>
  <c r="C9" i="3"/>
  <c r="B9" i="3"/>
  <c r="E23" i="3"/>
  <c r="D11" i="3"/>
  <c r="E11" i="3"/>
  <c r="C11" i="3"/>
  <c r="B11" i="3"/>
  <c r="E18" i="3"/>
  <c r="D6" i="3"/>
  <c r="E6" i="3"/>
  <c r="C6" i="3"/>
  <c r="B6" i="3"/>
  <c r="E20" i="3"/>
  <c r="D8" i="3"/>
  <c r="E8" i="3"/>
  <c r="C8" i="3"/>
  <c r="B8" i="3"/>
  <c r="C22" i="3"/>
  <c r="D10" i="3"/>
  <c r="E10" i="3"/>
  <c r="C10" i="3"/>
  <c r="B10" i="3"/>
  <c r="A66" i="4"/>
  <c r="A78" i="4" s="1"/>
  <c r="E21" i="3"/>
  <c r="A21" i="3"/>
  <c r="A67" i="4"/>
  <c r="A79" i="4" s="1"/>
  <c r="A19" i="3"/>
  <c r="A22" i="3"/>
  <c r="E43" i="4"/>
  <c r="A71" i="4"/>
  <c r="A83" i="4" s="1"/>
  <c r="A25" i="4"/>
  <c r="B43" i="4"/>
  <c r="C43" i="4"/>
  <c r="E55" i="4"/>
  <c r="B84" i="4"/>
  <c r="B55" i="4"/>
  <c r="A69" i="4"/>
  <c r="A81" i="4" s="1"/>
  <c r="C55" i="4"/>
  <c r="A70" i="4"/>
  <c r="A82" i="4" s="1"/>
  <c r="D55" i="4"/>
  <c r="A68" i="4"/>
  <c r="A80" i="4" s="1"/>
  <c r="D43" i="4"/>
  <c r="A17" i="3"/>
  <c r="A20" i="3"/>
  <c r="A23" i="3"/>
  <c r="B21" i="3"/>
  <c r="C21" i="3"/>
  <c r="A18" i="3"/>
  <c r="D21" i="3"/>
  <c r="D17" i="3"/>
  <c r="E17" i="3"/>
  <c r="B23" i="3"/>
  <c r="B19" i="3"/>
  <c r="C19" i="3"/>
  <c r="D19" i="3"/>
  <c r="E19" i="3"/>
  <c r="C23" i="3"/>
  <c r="D23" i="3"/>
  <c r="C18" i="3"/>
  <c r="C20" i="3"/>
  <c r="D22" i="3"/>
  <c r="B17" i="3"/>
  <c r="E22" i="3"/>
  <c r="B18" i="3"/>
  <c r="D18" i="3"/>
  <c r="B20" i="3"/>
  <c r="D20" i="3"/>
  <c r="B22" i="3"/>
  <c r="L42" i="1"/>
  <c r="M42" i="1"/>
  <c r="N42" i="1"/>
  <c r="C42" i="1"/>
  <c r="B72" i="4" l="1"/>
  <c r="C84" i="4"/>
  <c r="C72" i="4"/>
  <c r="D84" i="4"/>
  <c r="D72" i="4"/>
  <c r="E84" i="4"/>
  <c r="E72" i="4"/>
  <c r="E24" i="3"/>
  <c r="B24" i="3"/>
  <c r="C12" i="3"/>
  <c r="C24" i="3"/>
  <c r="D24" i="3"/>
  <c r="B12" i="3"/>
  <c r="D12" i="3"/>
  <c r="E1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Sergei Tšistjakov</author>
  </authors>
  <commentList>
    <comment ref="A11" authorId="0" shapeId="0" xr:uid="{8F70CC9C-AC2F-3443-A351-39531344B07F}">
      <text>
        <r>
          <rPr>
            <sz val="10"/>
            <color rgb="FF000000"/>
            <rFont val="Tahoma"/>
            <family val="2"/>
          </rPr>
          <t>Seos valida rippmenüüst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Sergei Tšistjakov</author>
  </authors>
  <commentList>
    <comment ref="A31" authorId="0" shapeId="0" xr:uid="{0F543201-F140-0A41-957E-73483FB9132E}">
      <text>
        <r>
          <rPr>
            <b/>
            <sz val="10"/>
            <color rgb="FF000000"/>
            <rFont val="Tahoma"/>
            <family val="2"/>
          </rPr>
          <t>Alex Steinberg: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Filtriga tühjad read ära peita - (Blanks)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Sergei Tšistjakov</author>
  </authors>
  <commentList>
    <comment ref="A61" authorId="0" shapeId="0" xr:uid="{82899D99-E10E-6A46-8D39-BFD2EEBBD0EC}">
      <text>
        <r>
          <rPr>
            <sz val="10"/>
            <color rgb="FF000000"/>
            <rFont val="Tahoma"/>
            <family val="2"/>
          </rPr>
          <t xml:space="preserve">Üle 1-euriste vahedega lahtrid ilmuvad punastena
</t>
        </r>
      </text>
    </comment>
  </commentList>
</comments>
</file>

<file path=xl/sharedStrings.xml><?xml version="1.0" encoding="utf-8"?>
<sst xmlns="http://schemas.openxmlformats.org/spreadsheetml/2006/main" count="61" uniqueCount="50">
  <si>
    <t>Nõuded</t>
  </si>
  <si>
    <t>Kohustused</t>
  </si>
  <si>
    <t>seos</t>
  </si>
  <si>
    <t>Antud laenud</t>
  </si>
  <si>
    <t>Antud laenude tagasimaksed</t>
  </si>
  <si>
    <t>Saadud laenud</t>
  </si>
  <si>
    <t>Saadud laenude tagasimaksed</t>
  </si>
  <si>
    <t>emaettevõte</t>
  </si>
  <si>
    <t>tütarettevõte</t>
  </si>
  <si>
    <t>sidusettevõte</t>
  </si>
  <si>
    <t>teised samasse konsolideerimisgruppi kuuluvad ettevõtted</t>
  </si>
  <si>
    <t>tegev- ja kõrgema juhtkonnaga seotud iskute lähedased pereliikmed ja nende poolt kontrollitavad või nende olulise mõju all olevad ettevõtted</t>
  </si>
  <si>
    <t>olulise osalusega juriidilisest isikust omanikud ning nende valitseva või olulise mõju all olevad ettevõtjad</t>
  </si>
  <si>
    <t>tegev- ja kõrgem juhtkond ning olulise osalusega eraisikutest omanikud ning nende valitseva või olulise mõju all olevad ettevõtted</t>
  </si>
  <si>
    <t>JUHEND faili kasutamiseks</t>
  </si>
  <si>
    <t>SP tehingud -</t>
  </si>
  <si>
    <t>LISA -</t>
  </si>
  <si>
    <t xml:space="preserve">KONTROLL - </t>
  </si>
  <si>
    <t>Töölehed</t>
  </si>
  <si>
    <t>seotud isiku nimi</t>
  </si>
  <si>
    <t>Tehingud seotud isikutega</t>
  </si>
  <si>
    <t>Laenud ja intressid</t>
  </si>
  <si>
    <t>Nõuded ostjatele ja muud nõuded</t>
  </si>
  <si>
    <t>Võlad tarnijatele ja muud võlad</t>
  </si>
  <si>
    <t>Müügitulu</t>
  </si>
  <si>
    <t>Intressitulu</t>
  </si>
  <si>
    <t>Soetused</t>
  </si>
  <si>
    <t>Intressikulud</t>
  </si>
  <si>
    <t>Tulud</t>
  </si>
  <si>
    <t>Kulud</t>
  </si>
  <si>
    <t>Intressitulud</t>
  </si>
  <si>
    <t>ARVESTUSANDMED (ilmuvad automaatselt)</t>
  </si>
  <si>
    <t>VÕRDLUS (toimub automaatselt)</t>
  </si>
  <si>
    <t>SEOTUD OSAPOOLTE LISA (sisestada)</t>
  </si>
  <si>
    <t>Intressitulud ja -kulud seotud osapoolte lisasse selgituste reale:</t>
  </si>
  <si>
    <t>Tabelisse sisestada raamatupidamisest tehingud seotud osapooltega</t>
  </si>
  <si>
    <t>Sellele lehele ilmuvad pärast SP tehingutesse andmete sisestamist tehingute mahud seotud osapooltega sellisena, nagu peaks majandusaasta aruande lisas olema kajastatud</t>
  </si>
  <si>
    <t>Võrdlus raamatupidamisandmete ja majandusaasta aruandes kajastatud andmete vahel. Sisestada andmed majandusaasta aruandest.</t>
  </si>
  <si>
    <t>Sisestada andmed raamatupidamisest seotud osapooltega. Seos ettevõttega valida rippmenüüst.</t>
  </si>
  <si>
    <t>Ettevõte:</t>
  </si>
  <si>
    <t>Majandusaasta:</t>
  </si>
  <si>
    <t>Vladimir Pavliv</t>
  </si>
  <si>
    <t>Anders Vilhelm Nilsson</t>
  </si>
  <si>
    <t>Stainless Capital AB</t>
  </si>
  <si>
    <t>Kominox International AB</t>
  </si>
  <si>
    <t>Kominox AS</t>
  </si>
  <si>
    <t>Kominox AB</t>
  </si>
  <si>
    <t>Kominox OY</t>
  </si>
  <si>
    <t>Tanja Nilsson</t>
  </si>
  <si>
    <t>Anton Kostusjov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</si>
</sst>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5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0" fillId="0" borderId="0" xfId="0" applyNumberFormat="1"/>
    <xf numFmtId="0" fontId="1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0" xfId="0" applyBorder="1" applyProtection="1">
      <protection locked="0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Protection="1"/>
    <xf numFmtId="0" fontId="1" fillId="0" borderId="0" xfId="0" applyFont="1" applyProtection="1">
      <protection locked="0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" fontId="0" fillId="2" borderId="9" xfId="0" applyNumberForma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1" fontId="1" fillId="0" borderId="0" xfId="0" applyNumberFormat="1" applyFont="1" applyAlignment="1" applyProtection="1">
      <alignment horizontal="center" vertical="center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3" xfId="0" applyBorder="1" applyAlignment="1" applyProtection="1">
      <protection locked="0"/>
    </xf>
    <xf numFmtId="0" fontId="1" fillId="0" borderId="0" xfId="0" applyFont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wrapText="1"/>
      <protection locked="0"/>
    </xf>
    <xf numFmtId="0" fontId="0" fillId="0" borderId="0" xfId="0" applyBorder="1" applyAlignment="1" applyProtection="1">
      <protection locked="0"/>
    </xf>
    <xf numFmtId="0" fontId="0" fillId="0" borderId="14" xfId="0" applyBorder="1" applyProtection="1">
      <protection locked="0"/>
    </xf>
    <xf numFmtId="0" fontId="7" fillId="0" borderId="0" xfId="0" applyFont="1"/>
    <xf numFmtId="0" fontId="8" fillId="0" borderId="0" xfId="0" applyFont="1"/>
    <xf numFmtId="0" fontId="0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6" fillId="3" borderId="15" xfId="0" applyFont="1" applyFill="1" applyBorder="1" applyAlignment="1" applyProtection="1">
      <alignment horizontal="center"/>
      <protection locked="0"/>
    </xf>
    <xf numFmtId="0" fontId="6" fillId="3" borderId="16" xfId="0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horizontal="center"/>
      <protection locked="0"/>
    </xf>
    <xf numFmtId="0" fontId="6" fillId="3" borderId="9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313EC-5532-F14C-A289-06B1527305DE}">
  <dimension ref="A1:B10"/>
  <sheetViews>
    <sheetView tabSelected="1" workbookViewId="0">
      <selection activeCell="B10" sqref="B10"/>
    </sheetView>
  </sheetViews>
  <sheetFormatPr baseColWidth="10" defaultRowHeight="16" x14ac:dyDescent="0.2"/>
  <cols>
    <col min="1" max="1" width="17" customWidth="1"/>
  </cols>
  <sheetData>
    <row r="1" spans="1:2" x14ac:dyDescent="0.2">
      <c r="A1" s="1" t="s">
        <v>14</v>
      </c>
    </row>
    <row r="2" spans="1:2" x14ac:dyDescent="0.2">
      <c r="A2" s="1"/>
    </row>
    <row r="4" spans="1:2" x14ac:dyDescent="0.2">
      <c r="A4" s="5" t="s">
        <v>18</v>
      </c>
    </row>
    <row r="6" spans="1:2" x14ac:dyDescent="0.2">
      <c r="A6" t="s">
        <v>15</v>
      </c>
      <c r="B6" t="s">
        <v>35</v>
      </c>
    </row>
    <row r="8" spans="1:2" x14ac:dyDescent="0.2">
      <c r="A8" t="s">
        <v>16</v>
      </c>
      <c r="B8" t="s">
        <v>36</v>
      </c>
    </row>
    <row r="10" spans="1:2" x14ac:dyDescent="0.2">
      <c r="A10" t="s">
        <v>17</v>
      </c>
      <c r="B10" t="s">
        <v>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C33FB-83CE-6B45-AE80-F42221F7DC78}">
  <dimension ref="A1:N51"/>
  <sheetViews>
    <sheetView topLeftCell="A3" zoomScale="75" workbookViewId="0">
      <selection activeCell="K12" sqref="K12:N41"/>
    </sheetView>
  </sheetViews>
  <sheetFormatPr baseColWidth="10" defaultRowHeight="16" x14ac:dyDescent="0.2"/>
  <cols>
    <col min="1" max="1" width="50" customWidth="1"/>
    <col min="2" max="2" width="23.6640625" customWidth="1"/>
    <col min="3" max="14" width="18.83203125" customWidth="1"/>
    <col min="15" max="15" width="21.1640625" customWidth="1"/>
  </cols>
  <sheetData>
    <row r="1" spans="1:14" ht="19" x14ac:dyDescent="0.25">
      <c r="A1" s="53" t="s">
        <v>20</v>
      </c>
    </row>
    <row r="2" spans="1:14" x14ac:dyDescent="0.2">
      <c r="A2" s="1"/>
    </row>
    <row r="3" spans="1:14" ht="17" x14ac:dyDescent="0.2">
      <c r="A3" s="54" t="s">
        <v>38</v>
      </c>
    </row>
    <row r="6" spans="1:14" x14ac:dyDescent="0.2">
      <c r="A6" t="s">
        <v>39</v>
      </c>
      <c r="B6" s="3"/>
    </row>
    <row r="7" spans="1:14" x14ac:dyDescent="0.2">
      <c r="A7" t="s">
        <v>40</v>
      </c>
      <c r="B7" s="4"/>
    </row>
    <row r="10" spans="1:14" x14ac:dyDescent="0.2">
      <c r="C10" s="62" t="s">
        <v>0</v>
      </c>
      <c r="D10" s="62"/>
      <c r="E10" s="62" t="s">
        <v>1</v>
      </c>
      <c r="F10" s="62"/>
      <c r="G10" s="63" t="s">
        <v>28</v>
      </c>
      <c r="H10" s="63"/>
      <c r="I10" s="63" t="s">
        <v>29</v>
      </c>
      <c r="J10" s="63"/>
    </row>
    <row r="11" spans="1:14" ht="34" x14ac:dyDescent="0.2">
      <c r="A11" s="61" t="s">
        <v>2</v>
      </c>
      <c r="B11" s="61" t="s">
        <v>19</v>
      </c>
      <c r="C11" s="8" t="s">
        <v>22</v>
      </c>
      <c r="D11" s="9" t="s">
        <v>21</v>
      </c>
      <c r="E11" s="8" t="s">
        <v>23</v>
      </c>
      <c r="F11" s="9" t="s">
        <v>21</v>
      </c>
      <c r="G11" s="9" t="s">
        <v>24</v>
      </c>
      <c r="H11" s="9" t="s">
        <v>25</v>
      </c>
      <c r="I11" s="17" t="s">
        <v>26</v>
      </c>
      <c r="J11" s="9" t="s">
        <v>27</v>
      </c>
      <c r="K11" s="7" t="s">
        <v>3</v>
      </c>
      <c r="L11" s="6" t="s">
        <v>4</v>
      </c>
      <c r="M11" s="7" t="s">
        <v>5</v>
      </c>
      <c r="N11" s="6" t="s">
        <v>6</v>
      </c>
    </row>
    <row r="12" spans="1:14" ht="51" x14ac:dyDescent="0.2">
      <c r="A12" s="59" t="s">
        <v>13</v>
      </c>
      <c r="B12" s="55" t="s">
        <v>41</v>
      </c>
      <c r="C12" s="20"/>
      <c r="D12" s="21"/>
      <c r="E12" s="21"/>
      <c r="F12" s="21"/>
      <c r="G12" s="21"/>
      <c r="H12" s="21"/>
      <c r="I12" s="21"/>
      <c r="J12" s="22"/>
      <c r="K12" s="23"/>
      <c r="L12" s="24"/>
      <c r="M12" s="24"/>
      <c r="N12" s="25"/>
    </row>
    <row r="13" spans="1:14" ht="51" x14ac:dyDescent="0.2">
      <c r="A13" s="59" t="s">
        <v>13</v>
      </c>
      <c r="B13" s="60" t="s">
        <v>42</v>
      </c>
      <c r="C13" s="26"/>
      <c r="D13" s="17"/>
      <c r="E13" s="17"/>
      <c r="F13" s="17"/>
      <c r="G13" s="17"/>
      <c r="H13" s="17"/>
      <c r="I13" s="17"/>
      <c r="J13" s="27"/>
      <c r="K13" s="28"/>
      <c r="L13" s="29"/>
      <c r="M13" s="29"/>
      <c r="N13" s="30"/>
    </row>
    <row r="14" spans="1:14" ht="17" x14ac:dyDescent="0.2">
      <c r="A14" s="59" t="s">
        <v>7</v>
      </c>
      <c r="B14" s="60" t="s">
        <v>43</v>
      </c>
      <c r="C14" s="26"/>
      <c r="D14" s="17"/>
      <c r="E14" s="17"/>
      <c r="F14" s="17"/>
      <c r="G14" s="17"/>
      <c r="H14" s="17"/>
      <c r="I14" s="31"/>
      <c r="J14" s="32"/>
      <c r="K14" s="28"/>
      <c r="L14" s="33"/>
      <c r="M14" s="29"/>
      <c r="N14" s="30"/>
    </row>
    <row r="15" spans="1:14" ht="34" x14ac:dyDescent="0.2">
      <c r="A15" s="59" t="s">
        <v>10</v>
      </c>
      <c r="B15" s="60" t="s">
        <v>44</v>
      </c>
      <c r="C15" s="26"/>
      <c r="D15" s="17"/>
      <c r="E15" s="17"/>
      <c r="F15" s="17"/>
      <c r="G15" s="17"/>
      <c r="H15" s="17"/>
      <c r="I15" s="17"/>
      <c r="J15" s="27"/>
      <c r="K15" s="28"/>
      <c r="L15" s="29"/>
      <c r="M15" s="29"/>
      <c r="N15" s="30"/>
    </row>
    <row r="16" spans="1:14" ht="34" x14ac:dyDescent="0.2">
      <c r="A16" s="59" t="s">
        <v>10</v>
      </c>
      <c r="B16" s="60" t="s">
        <v>45</v>
      </c>
      <c r="C16" s="26"/>
      <c r="D16" s="17"/>
      <c r="E16" s="17"/>
      <c r="F16" s="17"/>
      <c r="G16" s="17"/>
      <c r="H16" s="17"/>
      <c r="I16" s="17"/>
      <c r="J16" s="27"/>
      <c r="K16" s="28"/>
      <c r="L16" s="29"/>
      <c r="M16" s="29"/>
      <c r="N16" s="30"/>
    </row>
    <row r="17" spans="1:14" ht="34" x14ac:dyDescent="0.2">
      <c r="A17" s="59" t="s">
        <v>10</v>
      </c>
      <c r="B17" s="60" t="s">
        <v>46</v>
      </c>
      <c r="C17" s="26"/>
      <c r="D17" s="17"/>
      <c r="E17" s="17"/>
      <c r="F17" s="17"/>
      <c r="G17" s="17"/>
      <c r="H17" s="17"/>
      <c r="I17" s="17"/>
      <c r="J17" s="27"/>
      <c r="K17" s="28"/>
      <c r="L17" s="29"/>
      <c r="M17" s="29"/>
      <c r="N17" s="30"/>
    </row>
    <row r="18" spans="1:14" ht="34" x14ac:dyDescent="0.2">
      <c r="A18" s="59" t="s">
        <v>10</v>
      </c>
      <c r="B18" s="60" t="s">
        <v>47</v>
      </c>
      <c r="C18" s="26"/>
      <c r="D18" s="17"/>
      <c r="E18" s="17"/>
      <c r="F18" s="17"/>
      <c r="G18" s="17"/>
      <c r="H18" s="17"/>
      <c r="I18" s="17"/>
      <c r="J18" s="27"/>
      <c r="K18" s="28"/>
      <c r="L18" s="29"/>
      <c r="M18" s="29"/>
      <c r="N18" s="30"/>
    </row>
    <row r="19" spans="1:14" ht="51" x14ac:dyDescent="0.2">
      <c r="A19" s="59" t="s">
        <v>11</v>
      </c>
      <c r="B19" s="60" t="s">
        <v>48</v>
      </c>
      <c r="C19" s="26"/>
      <c r="D19" s="17"/>
      <c r="E19" s="17"/>
      <c r="F19" s="17"/>
      <c r="G19" s="17"/>
      <c r="H19" s="17"/>
      <c r="I19" s="17"/>
      <c r="J19" s="27"/>
      <c r="K19" s="28"/>
      <c r="L19" s="29"/>
      <c r="M19" s="29"/>
      <c r="N19" s="30"/>
    </row>
    <row r="20" spans="1:14" ht="51" x14ac:dyDescent="0.2">
      <c r="A20" s="59" t="s">
        <v>13</v>
      </c>
      <c r="B20" s="60" t="s">
        <v>49</v>
      </c>
      <c r="C20" s="26"/>
      <c r="D20" s="17"/>
      <c r="E20" s="17"/>
      <c r="F20" s="17"/>
      <c r="G20" s="17"/>
      <c r="H20" s="17"/>
      <c r="I20" s="17"/>
      <c r="J20" s="27"/>
      <c r="K20" s="28"/>
      <c r="L20" s="29"/>
      <c r="M20" s="29"/>
      <c r="N20" s="30"/>
    </row>
    <row r="21" spans="1:14" x14ac:dyDescent="0.2">
      <c r="A21" s="59"/>
      <c r="B21" s="60"/>
      <c r="C21" s="26"/>
      <c r="D21" s="17"/>
      <c r="E21" s="17"/>
      <c r="F21" s="17"/>
      <c r="G21" s="17"/>
      <c r="H21" s="17"/>
      <c r="I21" s="17"/>
      <c r="J21" s="27"/>
      <c r="K21" s="28"/>
      <c r="L21" s="29"/>
      <c r="M21" s="29"/>
      <c r="N21" s="30"/>
    </row>
    <row r="22" spans="1:14" x14ac:dyDescent="0.2">
      <c r="A22" s="59"/>
      <c r="B22" s="60"/>
      <c r="C22" s="26"/>
      <c r="D22" s="17"/>
      <c r="E22" s="17"/>
      <c r="F22" s="17"/>
      <c r="G22" s="17"/>
      <c r="H22" s="17"/>
      <c r="I22" s="17"/>
      <c r="J22" s="27"/>
      <c r="K22" s="28"/>
      <c r="L22" s="29"/>
      <c r="M22" s="29"/>
      <c r="N22" s="30"/>
    </row>
    <row r="23" spans="1:14" x14ac:dyDescent="0.2">
      <c r="A23" s="59"/>
      <c r="B23" s="60"/>
      <c r="C23" s="26"/>
      <c r="D23" s="17"/>
      <c r="E23" s="17"/>
      <c r="F23" s="17"/>
      <c r="G23" s="17"/>
      <c r="H23" s="17"/>
      <c r="I23" s="17"/>
      <c r="J23" s="27"/>
      <c r="K23" s="28"/>
      <c r="L23" s="29"/>
      <c r="M23" s="29"/>
      <c r="N23" s="30"/>
    </row>
    <row r="24" spans="1:14" x14ac:dyDescent="0.2">
      <c r="A24" s="59"/>
      <c r="B24" s="60"/>
      <c r="C24" s="26"/>
      <c r="D24" s="17"/>
      <c r="E24" s="17"/>
      <c r="F24" s="17"/>
      <c r="G24" s="17"/>
      <c r="H24" s="17"/>
      <c r="I24" s="17"/>
      <c r="J24" s="27"/>
      <c r="K24" s="28"/>
      <c r="L24" s="29"/>
      <c r="M24" s="29"/>
      <c r="N24" s="30"/>
    </row>
    <row r="25" spans="1:14" x14ac:dyDescent="0.2">
      <c r="A25" s="59"/>
      <c r="B25" s="60"/>
      <c r="C25" s="26"/>
      <c r="D25" s="17"/>
      <c r="E25" s="17"/>
      <c r="F25" s="17"/>
      <c r="G25" s="17"/>
      <c r="H25" s="17"/>
      <c r="I25" s="17"/>
      <c r="J25" s="27"/>
      <c r="K25" s="28"/>
      <c r="L25" s="29"/>
      <c r="M25" s="29"/>
      <c r="N25" s="30"/>
    </row>
    <row r="26" spans="1:14" x14ac:dyDescent="0.2">
      <c r="A26" s="59"/>
      <c r="B26" s="60"/>
      <c r="C26" s="26"/>
      <c r="D26" s="17"/>
      <c r="E26" s="17"/>
      <c r="F26" s="17"/>
      <c r="G26" s="17"/>
      <c r="H26" s="17"/>
      <c r="I26" s="17"/>
      <c r="J26" s="27"/>
      <c r="K26" s="28"/>
      <c r="L26" s="29"/>
      <c r="M26" s="29"/>
      <c r="N26" s="30"/>
    </row>
    <row r="27" spans="1:14" x14ac:dyDescent="0.2">
      <c r="A27" s="59"/>
      <c r="B27" s="60"/>
      <c r="C27" s="26"/>
      <c r="D27" s="17"/>
      <c r="E27" s="17"/>
      <c r="F27" s="17"/>
      <c r="G27" s="17"/>
      <c r="H27" s="17"/>
      <c r="I27" s="17"/>
      <c r="J27" s="27"/>
      <c r="K27" s="28"/>
      <c r="L27" s="29"/>
      <c r="M27" s="29"/>
      <c r="N27" s="30"/>
    </row>
    <row r="28" spans="1:14" x14ac:dyDescent="0.2">
      <c r="A28" s="59"/>
      <c r="B28" s="60"/>
      <c r="C28" s="26"/>
      <c r="D28" s="17"/>
      <c r="E28" s="17"/>
      <c r="F28" s="17"/>
      <c r="G28" s="17"/>
      <c r="H28" s="17"/>
      <c r="I28" s="17"/>
      <c r="J28" s="27"/>
      <c r="K28" s="28"/>
      <c r="L28" s="29"/>
      <c r="M28" s="29"/>
      <c r="N28" s="30"/>
    </row>
    <row r="29" spans="1:14" x14ac:dyDescent="0.2">
      <c r="A29" s="59"/>
      <c r="B29" s="60"/>
      <c r="C29" s="26"/>
      <c r="D29" s="17"/>
      <c r="E29" s="17"/>
      <c r="F29" s="17"/>
      <c r="G29" s="17"/>
      <c r="H29" s="17"/>
      <c r="I29" s="17"/>
      <c r="J29" s="27"/>
      <c r="K29" s="28"/>
      <c r="L29" s="29"/>
      <c r="M29" s="29"/>
      <c r="N29" s="30"/>
    </row>
    <row r="30" spans="1:14" x14ac:dyDescent="0.2">
      <c r="A30" s="59"/>
      <c r="B30" s="60"/>
      <c r="C30" s="26"/>
      <c r="D30" s="17"/>
      <c r="E30" s="17"/>
      <c r="F30" s="17"/>
      <c r="G30" s="17"/>
      <c r="H30" s="17"/>
      <c r="I30" s="17"/>
      <c r="J30" s="27"/>
      <c r="K30" s="28"/>
      <c r="L30" s="29"/>
      <c r="M30" s="29"/>
      <c r="N30" s="30"/>
    </row>
    <row r="31" spans="1:14" x14ac:dyDescent="0.2">
      <c r="A31" s="59"/>
      <c r="B31" s="60"/>
      <c r="C31" s="26"/>
      <c r="D31" s="17"/>
      <c r="E31" s="17"/>
      <c r="F31" s="17"/>
      <c r="G31" s="17"/>
      <c r="H31" s="17"/>
      <c r="I31" s="17"/>
      <c r="J31" s="27"/>
      <c r="K31" s="28"/>
      <c r="L31" s="29"/>
      <c r="M31" s="29"/>
      <c r="N31" s="30"/>
    </row>
    <row r="32" spans="1:14" x14ac:dyDescent="0.2">
      <c r="A32" s="59"/>
      <c r="B32" s="60"/>
      <c r="C32" s="26"/>
      <c r="D32" s="17"/>
      <c r="E32" s="17"/>
      <c r="F32" s="17"/>
      <c r="G32" s="17"/>
      <c r="H32" s="17"/>
      <c r="I32" s="17"/>
      <c r="J32" s="27"/>
      <c r="K32" s="28"/>
      <c r="L32" s="29"/>
      <c r="M32" s="29"/>
      <c r="N32" s="30"/>
    </row>
    <row r="33" spans="1:14" x14ac:dyDescent="0.2">
      <c r="A33" s="59"/>
      <c r="B33" s="60"/>
      <c r="C33" s="26"/>
      <c r="D33" s="17"/>
      <c r="E33" s="17"/>
      <c r="F33" s="17"/>
      <c r="G33" s="17"/>
      <c r="H33" s="17"/>
      <c r="I33" s="17"/>
      <c r="J33" s="27"/>
      <c r="K33" s="28"/>
      <c r="L33" s="29"/>
      <c r="M33" s="29"/>
      <c r="N33" s="30"/>
    </row>
    <row r="34" spans="1:14" x14ac:dyDescent="0.2">
      <c r="A34" s="59"/>
      <c r="B34" s="60"/>
      <c r="C34" s="26"/>
      <c r="D34" s="17"/>
      <c r="E34" s="17"/>
      <c r="F34" s="17"/>
      <c r="G34" s="17"/>
      <c r="H34" s="17"/>
      <c r="I34" s="17"/>
      <c r="J34" s="27"/>
      <c r="K34" s="28"/>
      <c r="L34" s="29"/>
      <c r="M34" s="29"/>
      <c r="N34" s="30"/>
    </row>
    <row r="35" spans="1:14" x14ac:dyDescent="0.2">
      <c r="A35" s="59"/>
      <c r="B35" s="60"/>
      <c r="C35" s="26"/>
      <c r="D35" s="17"/>
      <c r="E35" s="17"/>
      <c r="F35" s="17"/>
      <c r="G35" s="17"/>
      <c r="H35" s="17"/>
      <c r="I35" s="17"/>
      <c r="J35" s="27"/>
      <c r="K35" s="28"/>
      <c r="L35" s="29"/>
      <c r="M35" s="29"/>
      <c r="N35" s="30"/>
    </row>
    <row r="36" spans="1:14" x14ac:dyDescent="0.2">
      <c r="A36" s="59"/>
      <c r="B36" s="60"/>
      <c r="C36" s="26"/>
      <c r="D36" s="17"/>
      <c r="E36" s="17"/>
      <c r="F36" s="17"/>
      <c r="G36" s="17"/>
      <c r="H36" s="17"/>
      <c r="I36" s="17"/>
      <c r="J36" s="27"/>
      <c r="K36" s="28"/>
      <c r="L36" s="29"/>
      <c r="M36" s="29"/>
      <c r="N36" s="30"/>
    </row>
    <row r="37" spans="1:14" x14ac:dyDescent="0.2">
      <c r="A37" s="59"/>
      <c r="B37" s="60"/>
      <c r="C37" s="26"/>
      <c r="D37" s="17"/>
      <c r="E37" s="17"/>
      <c r="F37" s="17"/>
      <c r="G37" s="17"/>
      <c r="H37" s="17"/>
      <c r="I37" s="17"/>
      <c r="J37" s="27"/>
      <c r="K37" s="28"/>
      <c r="L37" s="29"/>
      <c r="M37" s="29"/>
      <c r="N37" s="30"/>
    </row>
    <row r="38" spans="1:14" x14ac:dyDescent="0.2">
      <c r="A38" s="59"/>
      <c r="B38" s="60"/>
      <c r="C38" s="26"/>
      <c r="D38" s="17"/>
      <c r="E38" s="17"/>
      <c r="F38" s="17"/>
      <c r="G38" s="17"/>
      <c r="H38" s="17"/>
      <c r="I38" s="17"/>
      <c r="J38" s="27"/>
      <c r="K38" s="28"/>
      <c r="L38" s="29"/>
      <c r="M38" s="29"/>
      <c r="N38" s="30"/>
    </row>
    <row r="39" spans="1:14" x14ac:dyDescent="0.2">
      <c r="A39" s="59"/>
      <c r="B39" s="60"/>
      <c r="C39" s="26"/>
      <c r="D39" s="17"/>
      <c r="E39" s="17"/>
      <c r="F39" s="17"/>
      <c r="G39" s="17"/>
      <c r="H39" s="17"/>
      <c r="I39" s="17"/>
      <c r="J39" s="27"/>
      <c r="K39" s="28"/>
      <c r="L39" s="29"/>
      <c r="M39" s="29"/>
      <c r="N39" s="30"/>
    </row>
    <row r="40" spans="1:14" x14ac:dyDescent="0.2">
      <c r="A40" s="59"/>
      <c r="B40" s="60"/>
      <c r="C40" s="26"/>
      <c r="D40" s="17"/>
      <c r="E40" s="17"/>
      <c r="F40" s="17"/>
      <c r="G40" s="17"/>
      <c r="H40" s="17"/>
      <c r="I40" s="17"/>
      <c r="J40" s="27"/>
      <c r="K40" s="28"/>
      <c r="L40" s="29"/>
      <c r="M40" s="29"/>
      <c r="N40" s="30"/>
    </row>
    <row r="41" spans="1:14" x14ac:dyDescent="0.2">
      <c r="A41" s="59"/>
      <c r="B41" s="60"/>
      <c r="C41" s="34"/>
      <c r="D41" s="35"/>
      <c r="E41" s="35"/>
      <c r="F41" s="35"/>
      <c r="G41" s="35"/>
      <c r="H41" s="35"/>
      <c r="I41" s="35"/>
      <c r="J41" s="36"/>
      <c r="K41" s="37"/>
      <c r="L41" s="38"/>
      <c r="M41" s="38"/>
      <c r="N41" s="39"/>
    </row>
    <row r="42" spans="1:14" x14ac:dyDescent="0.2">
      <c r="C42" s="56">
        <f t="shared" ref="C42:N42" si="0">SUM(C12:C41)</f>
        <v>0</v>
      </c>
      <c r="D42" s="56">
        <f t="shared" si="0"/>
        <v>0</v>
      </c>
      <c r="E42" s="56">
        <f t="shared" si="0"/>
        <v>0</v>
      </c>
      <c r="F42" s="56">
        <f t="shared" si="0"/>
        <v>0</v>
      </c>
      <c r="G42" s="56">
        <f t="shared" si="0"/>
        <v>0</v>
      </c>
      <c r="H42" s="56">
        <f t="shared" si="0"/>
        <v>0</v>
      </c>
      <c r="I42" s="56">
        <f t="shared" si="0"/>
        <v>0</v>
      </c>
      <c r="J42" s="56">
        <f t="shared" si="0"/>
        <v>0</v>
      </c>
      <c r="K42" s="56">
        <f t="shared" si="0"/>
        <v>0</v>
      </c>
      <c r="L42" s="56">
        <f t="shared" si="0"/>
        <v>0</v>
      </c>
      <c r="M42" s="56">
        <f t="shared" si="0"/>
        <v>0</v>
      </c>
      <c r="N42" s="56">
        <f t="shared" si="0"/>
        <v>0</v>
      </c>
    </row>
    <row r="46" spans="1:14" x14ac:dyDescent="0.2">
      <c r="C46" s="2"/>
      <c r="D46" s="2"/>
    </row>
    <row r="47" spans="1:14" x14ac:dyDescent="0.2">
      <c r="C47" s="2"/>
      <c r="D47" s="2"/>
    </row>
    <row r="48" spans="1:1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</sheetData>
  <mergeCells count="4">
    <mergeCell ref="C10:D10"/>
    <mergeCell ref="E10:F10"/>
    <mergeCell ref="G10:H10"/>
    <mergeCell ref="I10:J10"/>
  </mergeCell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FE4D0D8-C2B0-EC4B-B390-C9EB7FFCCC4B}">
          <x14:formula1>
            <xm:f>data!$A$2:$A$8</xm:f>
          </x14:formula1>
          <xm:sqref>A12:A41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DB5C5-579C-4E41-99EE-E8A7AE31D11A}">
  <dimension ref="A2:E61"/>
  <sheetViews>
    <sheetView topLeftCell="A7" workbookViewId="0">
      <selection activeCell="F28" sqref="F28"/>
    </sheetView>
  </sheetViews>
  <sheetFormatPr baseColWidth="10" defaultRowHeight="16" x14ac:dyDescent="0.2"/>
  <cols>
    <col min="1" max="1" width="63.1640625" style="13" customWidth="1"/>
    <col min="2" max="9" width="20.83203125" style="13" customWidth="1"/>
    <col min="10" max="16384" width="10.83203125" style="13"/>
  </cols>
  <sheetData>
    <row r="2" spans="1:5" s="11" customFormat="1" ht="20" x14ac:dyDescent="0.25">
      <c r="A2" s="10"/>
    </row>
    <row r="3" spans="1:5" s="11" customFormat="1" x14ac:dyDescent="0.2"/>
    <row r="4" spans="1:5" s="11" customFormat="1" ht="17" x14ac:dyDescent="0.2">
      <c r="B4" s="16" t="str">
        <f>'SP tehingud'!C10</f>
        <v>Nõuded</v>
      </c>
      <c r="C4" s="16" t="str">
        <f>'SP tehingud'!E10</f>
        <v>Kohustused</v>
      </c>
      <c r="D4" s="16" t="str">
        <f>'SP tehingud'!G10</f>
        <v>Tulud</v>
      </c>
      <c r="E4" s="16" t="str">
        <f>'SP tehingud'!I10</f>
        <v>Kulud</v>
      </c>
    </row>
    <row r="5" spans="1:5" s="11" customFormat="1" ht="17" x14ac:dyDescent="0.2">
      <c r="A5" s="12" t="str">
        <f>data!A2</f>
        <v>emaettevõte</v>
      </c>
      <c r="B5" s="40">
        <f>IF(SUMIF('SP tehingud'!$A$12:$A$41,$A5,'SP tehingud'!C$12:C$41)+SUMIF('SP tehingud'!$A$12:$A$41,$A5,'SP tehingud'!$D$12:$D$41)&lt;&gt;0,SUMIF('SP tehingud'!$A$12:$A$41,$A5,'SP tehingud'!C$12:D$41)+SUMIF('SP tehingud'!$A$12:$A$41,$A5,'SP tehingud'!$D$12:$D$41),0)</f>
        <v>0</v>
      </c>
      <c r="C5" s="40">
        <f>IF(SUMIF('SP tehingud'!$A$12:$A$41,$A5,'SP tehingud'!E$12:E$41)+SUMIF('SP tehingud'!$A$12:$A$41,$A5,'SP tehingud'!$F$12:$F$41)&lt;&gt;0,SUMIF('SP tehingud'!$A$12:$A$41,$A5,'SP tehingud'!E$12:E$41)+SUMIF('SP tehingud'!$A$12:$A$41,$A5,'SP tehingud'!$F$12:$F$41),0)</f>
        <v>0</v>
      </c>
      <c r="D5" s="40">
        <f>IF(SUMIF('SP tehingud'!$A$12:$A$41,$A5,'SP tehingud'!G$12:G$41)&lt;&gt;0,SUMIF('SP tehingud'!$A$12:$A$41,$A5,'SP tehingud'!G$12:G$41),0)</f>
        <v>0</v>
      </c>
      <c r="E5" s="40">
        <f>IF(SUMIF('SP tehingud'!$A$12:$A$41,$A5,'SP tehingud'!I$12:I$41)&lt;&gt;0,SUMIF('SP tehingud'!$A$12:$A$41,$A5,'SP tehingud'!I$12:I$41),0)</f>
        <v>0</v>
      </c>
    </row>
    <row r="6" spans="1:5" s="11" customFormat="1" ht="17" x14ac:dyDescent="0.2">
      <c r="A6" s="12" t="str">
        <f>data!A3</f>
        <v>tütarettevõte</v>
      </c>
      <c r="B6" s="40">
        <f>IF(SUMIF('SP tehingud'!$A$12:$A$41,$A6,'SP tehingud'!C$12:C$41)+SUMIF('SP tehingud'!$A$12:$A$41,$A6,'SP tehingud'!$D$12:$D$41)&lt;&gt;0,SUMIF('SP tehingud'!$A$12:$A$41,$A6,'SP tehingud'!C$12:D$41)+SUMIF('SP tehingud'!$A$12:$A$41,$A6,'SP tehingud'!$D$12:$D$41),0)</f>
        <v>0</v>
      </c>
      <c r="C6" s="40">
        <f>IF(SUMIF('SP tehingud'!$A$12:$A$41,$A6,'SP tehingud'!E$12:E$41)+SUMIF('SP tehingud'!$A$12:$A$41,$A6,'SP tehingud'!$F$12:$F$41)&lt;&gt;0,SUMIF('SP tehingud'!$A$12:$A$41,$A6,'SP tehingud'!E$12:E$41)+SUMIF('SP tehingud'!$A$12:$A$41,$A6,'SP tehingud'!$F$12:$F$41),0)</f>
        <v>0</v>
      </c>
      <c r="D6" s="40">
        <f>IF(SUMIF('SP tehingud'!$A$12:$A$41,$A6,'SP tehingud'!G$12:G$41)&lt;&gt;0,SUMIF('SP tehingud'!$A$12:$A$41,$A6,'SP tehingud'!G$12:G$41),0)</f>
        <v>0</v>
      </c>
      <c r="E6" s="40">
        <f>IF(SUMIF('SP tehingud'!$A$12:$A$41,$A6,'SP tehingud'!I$12:I$41)&lt;&gt;0,SUMIF('SP tehingud'!$A$12:$A$41,$A6,'SP tehingud'!I$12:I$41),0)</f>
        <v>0</v>
      </c>
    </row>
    <row r="7" spans="1:5" s="11" customFormat="1" ht="17" x14ac:dyDescent="0.2">
      <c r="A7" s="12" t="str">
        <f>data!A4</f>
        <v>sidusettevõte</v>
      </c>
      <c r="B7" s="40">
        <f>IF(SUMIF('SP tehingud'!$A$12:$A$41,$A7,'SP tehingud'!C$12:C$41)+SUMIF('SP tehingud'!$A$12:$A$41,$A7,'SP tehingud'!$D$12:$D$41)&lt;&gt;0,SUMIF('SP tehingud'!$A$12:$A$41,$A7,'SP tehingud'!C$12:D$41)+SUMIF('SP tehingud'!$A$12:$A$41,$A7,'SP tehingud'!$D$12:$D$41),0)</f>
        <v>0</v>
      </c>
      <c r="C7" s="40">
        <f>IF(SUMIF('SP tehingud'!$A$12:$A$41,$A7,'SP tehingud'!E$12:E$41)+SUMIF('SP tehingud'!$A$12:$A$41,$A7,'SP tehingud'!$F$12:$F$41)&lt;&gt;0,SUMIF('SP tehingud'!$A$12:$A$41,$A7,'SP tehingud'!E$12:E$41)+SUMIF('SP tehingud'!$A$12:$A$41,$A7,'SP tehingud'!$F$12:$F$41),0)</f>
        <v>0</v>
      </c>
      <c r="D7" s="40">
        <f>IF(SUMIF('SP tehingud'!$A$12:$A$41,$A7,'SP tehingud'!G$12:G$41)&lt;&gt;0,SUMIF('SP tehingud'!$A$12:$A$41,$A7,'SP tehingud'!G$12:G$41),0)</f>
        <v>0</v>
      </c>
      <c r="E7" s="40">
        <f>IF(SUMIF('SP tehingud'!$A$12:$A$41,$A7,'SP tehingud'!I$12:I$41)&lt;&gt;0,SUMIF('SP tehingud'!$A$12:$A$41,$A7,'SP tehingud'!I$12:I$41),0)</f>
        <v>0</v>
      </c>
    </row>
    <row r="8" spans="1:5" s="11" customFormat="1" ht="17" x14ac:dyDescent="0.2">
      <c r="A8" s="12" t="str">
        <f>data!A5</f>
        <v>teised samasse konsolideerimisgruppi kuuluvad ettevõtted</v>
      </c>
      <c r="B8" s="40">
        <f>IF(SUMIF('SP tehingud'!$A$12:$A$41,$A8,'SP tehingud'!C$12:C$41)+SUMIF('SP tehingud'!$A$12:$A$41,$A8,'SP tehingud'!$D$12:$D$41)&lt;&gt;0,SUMIF('SP tehingud'!$A$12:$A$41,$A8,'SP tehingud'!C$12:D$41)+SUMIF('SP tehingud'!$A$12:$A$41,$A8,'SP tehingud'!$D$12:$D$41),0)</f>
        <v>0</v>
      </c>
      <c r="C8" s="40">
        <f>IF(SUMIF('SP tehingud'!$A$12:$A$41,$A8,'SP tehingud'!E$12:E$41)+SUMIF('SP tehingud'!$A$12:$A$41,$A8,'SP tehingud'!$F$12:$F$41)&lt;&gt;0,SUMIF('SP tehingud'!$A$12:$A$41,$A8,'SP tehingud'!E$12:E$41)+SUMIF('SP tehingud'!$A$12:$A$41,$A8,'SP tehingud'!$F$12:$F$41),0)</f>
        <v>0</v>
      </c>
      <c r="D8" s="40">
        <f>IF(SUMIF('SP tehingud'!$A$12:$A$41,$A8,'SP tehingud'!G$12:G$41)&lt;&gt;0,SUMIF('SP tehingud'!$A$12:$A$41,$A8,'SP tehingud'!G$12:G$41),0)</f>
        <v>0</v>
      </c>
      <c r="E8" s="40">
        <f>IF(SUMIF('SP tehingud'!$A$12:$A$41,$A8,'SP tehingud'!I$12:I$41)&lt;&gt;0,SUMIF('SP tehingud'!$A$12:$A$41,$A8,'SP tehingud'!I$12:I$41),0)</f>
        <v>0</v>
      </c>
    </row>
    <row r="9" spans="1:5" s="11" customFormat="1" ht="34" x14ac:dyDescent="0.2">
      <c r="A9" s="12" t="str">
        <f>data!A6</f>
        <v>tegev- ja kõrgem juhtkond ning olulise osalusega eraisikutest omanikud ning nende valitseva või olulise mõju all olevad ettevõtted</v>
      </c>
      <c r="B9" s="40">
        <f>IF(SUMIF('SP tehingud'!$A$12:$A$41,$A9,'SP tehingud'!C$12:C$41)+SUMIF('SP tehingud'!$A$12:$A$41,$A9,'SP tehingud'!$D$12:$D$41)&lt;&gt;0,SUMIF('SP tehingud'!$A$12:$A$41,$A9,'SP tehingud'!C$12:D$41)+SUMIF('SP tehingud'!$A$12:$A$41,$A9,'SP tehingud'!$D$12:$D$41),0)</f>
        <v>0</v>
      </c>
      <c r="C9" s="40">
        <f>IF(SUMIF('SP tehingud'!$A$12:$A$41,$A9,'SP tehingud'!E$12:E$41)+SUMIF('SP tehingud'!$A$12:$A$41,$A9,'SP tehingud'!$F$12:$F$41)&lt;&gt;0,SUMIF('SP tehingud'!$A$12:$A$41,$A9,'SP tehingud'!E$12:E$41)+SUMIF('SP tehingud'!$A$12:$A$41,$A9,'SP tehingud'!$F$12:$F$41),0)</f>
        <v>0</v>
      </c>
      <c r="D9" s="40">
        <f>IF(SUMIF('SP tehingud'!$A$12:$A$41,$A9,'SP tehingud'!G$12:G$41)&lt;&gt;0,SUMIF('SP tehingud'!$A$12:$A$41,$A9,'SP tehingud'!G$12:G$41),0)</f>
        <v>0</v>
      </c>
      <c r="E9" s="40">
        <f>IF(SUMIF('SP tehingud'!$A$12:$A$41,$A9,'SP tehingud'!I$12:I$41)&lt;&gt;0,SUMIF('SP tehingud'!$A$12:$A$41,$A9,'SP tehingud'!I$12:I$41),0)</f>
        <v>0</v>
      </c>
    </row>
    <row r="10" spans="1:5" s="11" customFormat="1" ht="34" x14ac:dyDescent="0.2">
      <c r="A10" s="12" t="str">
        <f>data!A7</f>
        <v>tegev- ja kõrgema juhtkonnaga seotud iskute lähedased pereliikmed ja nende poolt kontrollitavad või nende olulise mõju all olevad ettevõtted</v>
      </c>
      <c r="B10" s="40">
        <f>IF(SUMIF('SP tehingud'!$A$12:$A$41,$A10,'SP tehingud'!C$12:C$41)+SUMIF('SP tehingud'!$A$12:$A$41,$A10,'SP tehingud'!$D$12:$D$41)&lt;&gt;0,SUMIF('SP tehingud'!$A$12:$A$41,$A10,'SP tehingud'!C$12:D$41)+SUMIF('SP tehingud'!$A$12:$A$41,$A10,'SP tehingud'!$D$12:$D$41),0)</f>
        <v>0</v>
      </c>
      <c r="C10" s="40">
        <f>IF(SUMIF('SP tehingud'!$A$12:$A$41,$A10,'SP tehingud'!E$12:E$41)+SUMIF('SP tehingud'!$A$12:$A$41,$A10,'SP tehingud'!$F$12:$F$41)&lt;&gt;0,SUMIF('SP tehingud'!$A$12:$A$41,$A10,'SP tehingud'!E$12:E$41)+SUMIF('SP tehingud'!$A$12:$A$41,$A10,'SP tehingud'!$F$12:$F$41),0)</f>
        <v>0</v>
      </c>
      <c r="D10" s="40">
        <f>IF(SUMIF('SP tehingud'!$A$12:$A$41,$A10,'SP tehingud'!G$12:G$41)&lt;&gt;0,SUMIF('SP tehingud'!$A$12:$A$41,$A10,'SP tehingud'!G$12:G$41),0)</f>
        <v>0</v>
      </c>
      <c r="E10" s="40">
        <f>IF(SUMIF('SP tehingud'!$A$12:$A$41,$A10,'SP tehingud'!I$12:I$41)&lt;&gt;0,SUMIF('SP tehingud'!$A$12:$A$41,$A10,'SP tehingud'!I$12:I$41),0)</f>
        <v>0</v>
      </c>
    </row>
    <row r="11" spans="1:5" s="11" customFormat="1" ht="34" x14ac:dyDescent="0.2">
      <c r="A11" s="12" t="str">
        <f>data!A8</f>
        <v>olulise osalusega juriidilisest isikust omanikud ning nende valitseva või olulise mõju all olevad ettevõtjad</v>
      </c>
      <c r="B11" s="40">
        <f>IF(SUMIF('SP tehingud'!$A$12:$A$41,$A11,'SP tehingud'!C$12:C$41)+SUMIF('SP tehingud'!$A$12:$A$41,$A11,'SP tehingud'!$D$12:$D$41)&lt;&gt;0,SUMIF('SP tehingud'!$A$12:$A$41,$A11,'SP tehingud'!C$12:D$41)+SUMIF('SP tehingud'!$A$12:$A$41,$A11,'SP tehingud'!$D$12:$D$41),0)</f>
        <v>0</v>
      </c>
      <c r="C11" s="40">
        <f>IF(SUMIF('SP tehingud'!$A$12:$A$41,$A11,'SP tehingud'!E$12:E$41)+SUMIF('SP tehingud'!$A$12:$A$41,$A11,'SP tehingud'!$F$12:$F$41)&lt;&gt;0,SUMIF('SP tehingud'!$A$12:$A$41,$A11,'SP tehingud'!E$12:E$41)+SUMIF('SP tehingud'!$A$12:$A$41,$A11,'SP tehingud'!$F$12:$F$41),0)</f>
        <v>0</v>
      </c>
      <c r="D11" s="40">
        <f>IF(SUMIF('SP tehingud'!$A$12:$A$41,$A11,'SP tehingud'!G$12:G$41)&lt;&gt;0,SUMIF('SP tehingud'!$A$12:$A$41,$A11,'SP tehingud'!G$12:G$41),0)</f>
        <v>0</v>
      </c>
      <c r="E11" s="40">
        <f>IF(SUMIF('SP tehingud'!$A$12:$A$41,$A11,'SP tehingud'!I$12:I$41)&lt;&gt;0,SUMIF('SP tehingud'!$A$12:$A$41,$A11,'SP tehingud'!I$12:I$41),0)</f>
        <v>0</v>
      </c>
    </row>
    <row r="12" spans="1:5" s="11" customFormat="1" x14ac:dyDescent="0.2">
      <c r="B12" s="43">
        <f>SUM(B5:B11)</f>
        <v>0</v>
      </c>
      <c r="C12" s="43">
        <f>SUM(C5:C11)</f>
        <v>0</v>
      </c>
      <c r="D12" s="43">
        <f>SUM(D5:D11)</f>
        <v>0</v>
      </c>
      <c r="E12" s="43">
        <f>SUM(E5:E11)</f>
        <v>0</v>
      </c>
    </row>
    <row r="13" spans="1:5" s="11" customFormat="1" x14ac:dyDescent="0.2"/>
    <row r="14" spans="1:5" s="11" customFormat="1" x14ac:dyDescent="0.2"/>
    <row r="15" spans="1:5" s="11" customFormat="1" x14ac:dyDescent="0.2"/>
    <row r="16" spans="1:5" ht="34" x14ac:dyDescent="0.2">
      <c r="B16" s="15" t="str">
        <f>'SP tehingud'!K11</f>
        <v>Antud laenud</v>
      </c>
      <c r="C16" s="15" t="str">
        <f>'SP tehingud'!L11</f>
        <v>Antud laenude tagasimaksed</v>
      </c>
      <c r="D16" s="15" t="str">
        <f>'SP tehingud'!M11</f>
        <v>Saadud laenud</v>
      </c>
      <c r="E16" s="15" t="str">
        <f>'SP tehingud'!N11</f>
        <v>Saadud laenude tagasimaksed</v>
      </c>
    </row>
    <row r="17" spans="1:5" ht="17" x14ac:dyDescent="0.2">
      <c r="A17" s="12" t="str">
        <f>A5</f>
        <v>emaettevõte</v>
      </c>
      <c r="B17" s="42" t="str">
        <f>IF(SUMIF('SP tehingud'!$A$12:$A$41,$A5,'SP tehingud'!K$12:K$41)&lt;&gt;0,SUMIF('SP tehingud'!$A$12:$A$41,$A5,'SP tehingud'!K$12:K$41),"")</f>
        <v/>
      </c>
      <c r="C17" s="42" t="str">
        <f>IF(SUMIF('SP tehingud'!$A$12:$A$41,$A5,'SP tehingud'!L$12:L$41)&lt;&gt;0,SUMIF('SP tehingud'!$A$12:$A$41,$A5,'SP tehingud'!L$12:L$41),"")</f>
        <v/>
      </c>
      <c r="D17" s="42" t="str">
        <f>IF(SUMIF('SP tehingud'!$A$12:$A$41,$A5,'SP tehingud'!M$12:M$41)&lt;&gt;0,SUMIF('SP tehingud'!$A$12:$A$41,$A5,'SP tehingud'!M$12:M$41),"")</f>
        <v/>
      </c>
      <c r="E17" s="42" t="str">
        <f>IF(SUMIF('SP tehingud'!$A$12:$A$41,$A5,'SP tehingud'!N$12:N$41)&lt;&gt;0,SUMIF('SP tehingud'!$A$12:$A$41,$A5,'SP tehingud'!N$12:N$41),"")</f>
        <v/>
      </c>
    </row>
    <row r="18" spans="1:5" ht="17" x14ac:dyDescent="0.2">
      <c r="A18" s="12" t="str">
        <f t="shared" ref="A18:A23" si="0">A6</f>
        <v>tütarettevõte</v>
      </c>
      <c r="B18" s="42" t="str">
        <f>IF(SUMIF('SP tehingud'!$A$12:$A$41,$A6,'SP tehingud'!K$12:K$41)&lt;&gt;0,SUMIF('SP tehingud'!$A$12:$A$41,$A6,'SP tehingud'!K$12:K$41),"")</f>
        <v/>
      </c>
      <c r="C18" s="42" t="str">
        <f>IF(SUMIF('SP tehingud'!$A$12:$A$41,$A6,'SP tehingud'!L$12:L$41)&lt;&gt;0,SUMIF('SP tehingud'!$A$12:$A$41,$A6,'SP tehingud'!L$12:L$41),"")</f>
        <v/>
      </c>
      <c r="D18" s="42" t="str">
        <f>IF(SUMIF('SP tehingud'!$A$12:$A$41,$A6,'SP tehingud'!M$12:M$41)&lt;&gt;0,SUMIF('SP tehingud'!$A$12:$A$41,$A6,'SP tehingud'!M$12:M$41),"")</f>
        <v/>
      </c>
      <c r="E18" s="42" t="str">
        <f>IF(SUMIF('SP tehingud'!$A$12:$A$41,$A6,'SP tehingud'!N$12:N$41)&lt;&gt;0,SUMIF('SP tehingud'!$A$12:$A$41,$A6,'SP tehingud'!N$12:N$41),"")</f>
        <v/>
      </c>
    </row>
    <row r="19" spans="1:5" ht="17" x14ac:dyDescent="0.2">
      <c r="A19" s="12" t="str">
        <f t="shared" si="0"/>
        <v>sidusettevõte</v>
      </c>
      <c r="B19" s="42" t="str">
        <f>IF(SUMIF('SP tehingud'!$A$12:$A$41,$A7,'SP tehingud'!K$12:K$41)&lt;&gt;0,SUMIF('SP tehingud'!$A$12:$A$41,$A7,'SP tehingud'!K$12:K$41),"")</f>
        <v/>
      </c>
      <c r="C19" s="42" t="str">
        <f>IF(SUMIF('SP tehingud'!$A$12:$A$41,$A7,'SP tehingud'!L$12:L$41)&lt;&gt;0,SUMIF('SP tehingud'!$A$12:$A$41,$A7,'SP tehingud'!L$12:L$41),"")</f>
        <v/>
      </c>
      <c r="D19" s="42" t="str">
        <f>IF(SUMIF('SP tehingud'!$A$12:$A$41,$A7,'SP tehingud'!M$12:M$41)&lt;&gt;0,SUMIF('SP tehingud'!$A$12:$A$41,$A7,'SP tehingud'!M$12:M$41),"")</f>
        <v/>
      </c>
      <c r="E19" s="42" t="str">
        <f>IF(SUMIF('SP tehingud'!$A$12:$A$41,$A7,'SP tehingud'!N$12:N$41)&lt;&gt;0,SUMIF('SP tehingud'!$A$12:$A$41,$A7,'SP tehingud'!N$12:N$41),"")</f>
        <v/>
      </c>
    </row>
    <row r="20" spans="1:5" ht="17" x14ac:dyDescent="0.2">
      <c r="A20" s="12" t="str">
        <f t="shared" si="0"/>
        <v>teised samasse konsolideerimisgruppi kuuluvad ettevõtted</v>
      </c>
      <c r="B20" s="42" t="str">
        <f>IF(SUMIF('SP tehingud'!$A$12:$A$41,$A8,'SP tehingud'!K$12:K$41)&lt;&gt;0,SUMIF('SP tehingud'!$A$12:$A$41,$A8,'SP tehingud'!K$12:K$41),"")</f>
        <v/>
      </c>
      <c r="C20" s="42" t="str">
        <f>IF(SUMIF('SP tehingud'!$A$12:$A$41,$A8,'SP tehingud'!L$12:L$41)&lt;&gt;0,SUMIF('SP tehingud'!$A$12:$A$41,$A8,'SP tehingud'!L$12:L$41),"")</f>
        <v/>
      </c>
      <c r="D20" s="42" t="str">
        <f>IF(SUMIF('SP tehingud'!$A$12:$A$41,$A8,'SP tehingud'!M$12:M$41)&lt;&gt;0,SUMIF('SP tehingud'!$A$12:$A$41,$A8,'SP tehingud'!M$12:M$41),"")</f>
        <v/>
      </c>
      <c r="E20" s="42" t="str">
        <f>IF(SUMIF('SP tehingud'!$A$12:$A$41,$A8,'SP tehingud'!N$12:N$41)&lt;&gt;0,SUMIF('SP tehingud'!$A$12:$A$41,$A8,'SP tehingud'!N$12:N$41),"")</f>
        <v/>
      </c>
    </row>
    <row r="21" spans="1:5" ht="34" x14ac:dyDescent="0.2">
      <c r="A21" s="12" t="str">
        <f t="shared" si="0"/>
        <v>tegev- ja kõrgem juhtkond ning olulise osalusega eraisikutest omanikud ning nende valitseva või olulise mõju all olevad ettevõtted</v>
      </c>
      <c r="B21" s="42" t="str">
        <f>IF(SUMIF('SP tehingud'!$A$12:$A$41,$A9,'SP tehingud'!K$12:K$41)&lt;&gt;0,SUMIF('SP tehingud'!$A$12:$A$41,$A9,'SP tehingud'!K$12:K$41),"")</f>
        <v/>
      </c>
      <c r="C21" s="42" t="str">
        <f>IF(SUMIF('SP tehingud'!$A$12:$A$41,$A9,'SP tehingud'!L$12:L$41)&lt;&gt;0,SUMIF('SP tehingud'!$A$12:$A$41,$A9,'SP tehingud'!L$12:L$41),"")</f>
        <v/>
      </c>
      <c r="D21" s="42" t="str">
        <f>IF(SUMIF('SP tehingud'!$A$12:$A$41,$A9,'SP tehingud'!M$12:M$41)&lt;&gt;0,SUMIF('SP tehingud'!$A$12:$A$41,$A9,'SP tehingud'!M$12:M$41),"")</f>
        <v/>
      </c>
      <c r="E21" s="42" t="str">
        <f>IF(SUMIF('SP tehingud'!$A$12:$A$41,$A9,'SP tehingud'!N$12:N$41)&lt;&gt;0,SUMIF('SP tehingud'!$A$12:$A$41,$A9,'SP tehingud'!N$12:N$41),"")</f>
        <v/>
      </c>
    </row>
    <row r="22" spans="1:5" ht="34" x14ac:dyDescent="0.2">
      <c r="A22" s="12" t="str">
        <f t="shared" si="0"/>
        <v>tegev- ja kõrgema juhtkonnaga seotud iskute lähedased pereliikmed ja nende poolt kontrollitavad või nende olulise mõju all olevad ettevõtted</v>
      </c>
      <c r="B22" s="42" t="str">
        <f>IF(SUMIF('SP tehingud'!$A$12:$A$41,$A10,'SP tehingud'!K$12:K$41)&lt;&gt;0,SUMIF('SP tehingud'!$A$12:$A$41,$A10,'SP tehingud'!K$12:K$41),"")</f>
        <v/>
      </c>
      <c r="C22" s="42" t="str">
        <f>IF(SUMIF('SP tehingud'!$A$12:$A$41,$A10,'SP tehingud'!L$12:L$41)&lt;&gt;0,SUMIF('SP tehingud'!$A$12:$A$41,$A10,'SP tehingud'!L$12:L$41),"")</f>
        <v/>
      </c>
      <c r="D22" s="42" t="str">
        <f>IF(SUMIF('SP tehingud'!$A$12:$A$41,$A10,'SP tehingud'!M$12:M$41)&lt;&gt;0,SUMIF('SP tehingud'!$A$12:$A$41,$A10,'SP tehingud'!M$12:M$41),"")</f>
        <v/>
      </c>
      <c r="E22" s="42" t="str">
        <f>IF(SUMIF('SP tehingud'!$A$12:$A$41,$A10,'SP tehingud'!N$12:N$41)&lt;&gt;0,SUMIF('SP tehingud'!$A$12:$A$41,$A10,'SP tehingud'!N$12:N$41),"")</f>
        <v/>
      </c>
    </row>
    <row r="23" spans="1:5" ht="34" x14ac:dyDescent="0.2">
      <c r="A23" s="12" t="str">
        <f t="shared" si="0"/>
        <v>olulise osalusega juriidilisest isikust omanikud ning nende valitseva või olulise mõju all olevad ettevõtjad</v>
      </c>
      <c r="B23" s="42" t="str">
        <f>IF(SUMIF('SP tehingud'!$A$12:$A$41,$A11,'SP tehingud'!K$12:K$41)&lt;&gt;0,SUMIF('SP tehingud'!$A$12:$A$41,$A11,'SP tehingud'!K$12:K$41),"")</f>
        <v/>
      </c>
      <c r="C23" s="42" t="str">
        <f>IF(SUMIF('SP tehingud'!$A$12:$A$41,$A11,'SP tehingud'!L$12:L$41)&lt;&gt;0,SUMIF('SP tehingud'!$A$12:$A$41,$A11,'SP tehingud'!L$12:L$41),"")</f>
        <v/>
      </c>
      <c r="D23" s="42" t="str">
        <f>IF(SUMIF('SP tehingud'!$A$12:$A$41,$A11,'SP tehingud'!M$12:M$41)&lt;&gt;0,SUMIF('SP tehingud'!$A$12:$A$41,$A11,'SP tehingud'!M$12:M$41),"")</f>
        <v/>
      </c>
      <c r="E23" s="42" t="str">
        <f>IF(SUMIF('SP tehingud'!$A$12:$A$41,$A11,'SP tehingud'!N$12:N$41)&lt;&gt;0,SUMIF('SP tehingud'!$A$12:$A$41,$A11,'SP tehingud'!N$12:N$41),"")</f>
        <v/>
      </c>
    </row>
    <row r="24" spans="1:5" x14ac:dyDescent="0.2">
      <c r="B24" s="41">
        <f>SUM(B17:B23)</f>
        <v>0</v>
      </c>
      <c r="C24" s="41">
        <f>SUM(C17:C23)</f>
        <v>0</v>
      </c>
      <c r="D24" s="41">
        <f>SUM(D17:D23)</f>
        <v>0</v>
      </c>
      <c r="E24" s="41">
        <f>SUM(E17:E23)</f>
        <v>0</v>
      </c>
    </row>
    <row r="29" spans="1:5" x14ac:dyDescent="0.2">
      <c r="A29" s="19" t="s">
        <v>34</v>
      </c>
    </row>
    <row r="31" spans="1:5" x14ac:dyDescent="0.2">
      <c r="B31" s="19" t="s">
        <v>30</v>
      </c>
      <c r="C31" s="19" t="s">
        <v>27</v>
      </c>
    </row>
    <row r="32" spans="1:5" x14ac:dyDescent="0.2">
      <c r="A32" s="18" t="str">
        <f>IF(OR('SP tehingud'!$H12&lt;&gt;0,'SP tehingud'!$J12&lt;&gt;0),'SP tehingud'!$B12,"")</f>
        <v/>
      </c>
      <c r="B32" s="18" t="str">
        <f>IF('SP tehingud'!$H12&lt;&gt;0,'SP tehingud'!$H12,"")</f>
        <v/>
      </c>
      <c r="C32" s="18" t="str">
        <f>IF('SP tehingud'!$J12&lt;&gt;0,'SP tehingud'!$J12,"")</f>
        <v/>
      </c>
    </row>
    <row r="33" spans="1:3" x14ac:dyDescent="0.2">
      <c r="A33" s="18" t="str">
        <f>IF(OR('SP tehingud'!$H13&lt;&gt;0,'SP tehingud'!$J13&lt;&gt;0),'SP tehingud'!$B13,"")</f>
        <v/>
      </c>
      <c r="B33" s="18" t="str">
        <f>IF('SP tehingud'!$H13&lt;&gt;0,'SP tehingud'!$H13,"")</f>
        <v/>
      </c>
      <c r="C33" s="18" t="str">
        <f>IF('SP tehingud'!$J13&lt;&gt;0,'SP tehingud'!$J13,"")</f>
        <v/>
      </c>
    </row>
    <row r="34" spans="1:3" x14ac:dyDescent="0.2">
      <c r="A34" s="18" t="str">
        <f>IF(OR('SP tehingud'!$H14&lt;&gt;0,'SP tehingud'!$J14&lt;&gt;0),'SP tehingud'!$B14,"")</f>
        <v/>
      </c>
      <c r="B34" s="18" t="str">
        <f>IF('SP tehingud'!$H14&lt;&gt;0,'SP tehingud'!$H14,"")</f>
        <v/>
      </c>
      <c r="C34" s="18" t="str">
        <f>IF('SP tehingud'!$J14&lt;&gt;0,'SP tehingud'!$J14,"")</f>
        <v/>
      </c>
    </row>
    <row r="35" spans="1:3" x14ac:dyDescent="0.2">
      <c r="A35" s="18" t="str">
        <f>IF(OR('SP tehingud'!$H15&lt;&gt;0,'SP tehingud'!$J15&lt;&gt;0),'SP tehingud'!$B15,"")</f>
        <v/>
      </c>
      <c r="B35" s="18" t="str">
        <f>IF('SP tehingud'!$H15&lt;&gt;0,'SP tehingud'!$H15,"")</f>
        <v/>
      </c>
      <c r="C35" s="18" t="str">
        <f>IF('SP tehingud'!$J15&lt;&gt;0,'SP tehingud'!$J15,"")</f>
        <v/>
      </c>
    </row>
    <row r="36" spans="1:3" x14ac:dyDescent="0.2">
      <c r="A36" s="18" t="str">
        <f>IF(OR('SP tehingud'!$H16&lt;&gt;0,'SP tehingud'!$J16&lt;&gt;0),'SP tehingud'!$B16,"")</f>
        <v/>
      </c>
      <c r="B36" s="18" t="str">
        <f>IF('SP tehingud'!$H16&lt;&gt;0,'SP tehingud'!$H16,"")</f>
        <v/>
      </c>
      <c r="C36" s="18" t="str">
        <f>IF('SP tehingud'!$J16&lt;&gt;0,'SP tehingud'!$J16,"")</f>
        <v/>
      </c>
    </row>
    <row r="37" spans="1:3" x14ac:dyDescent="0.2">
      <c r="A37" s="18" t="str">
        <f>IF(OR('SP tehingud'!$H17&lt;&gt;0,'SP tehingud'!$J17&lt;&gt;0),'SP tehingud'!$B17,"")</f>
        <v/>
      </c>
      <c r="B37" s="18" t="str">
        <f>IF('SP tehingud'!$H17&lt;&gt;0,'SP tehingud'!$H17,"")</f>
        <v/>
      </c>
      <c r="C37" s="18" t="str">
        <f>IF('SP tehingud'!$J17&lt;&gt;0,'SP tehingud'!$J17,"")</f>
        <v/>
      </c>
    </row>
    <row r="38" spans="1:3" x14ac:dyDescent="0.2">
      <c r="A38" s="18" t="str">
        <f>IF(OR('SP tehingud'!$H18&lt;&gt;0,'SP tehingud'!$J18&lt;&gt;0),'SP tehingud'!$B18,"")</f>
        <v/>
      </c>
      <c r="B38" s="18" t="str">
        <f>IF('SP tehingud'!$H18&lt;&gt;0,'SP tehingud'!$H18,"")</f>
        <v/>
      </c>
      <c r="C38" s="18" t="str">
        <f>IF('SP tehingud'!$J18&lt;&gt;0,'SP tehingud'!$J18,"")</f>
        <v/>
      </c>
    </row>
    <row r="39" spans="1:3" x14ac:dyDescent="0.2">
      <c r="A39" s="18" t="str">
        <f>IF(OR('SP tehingud'!$H19&lt;&gt;0,'SP tehingud'!$J19&lt;&gt;0),'SP tehingud'!$B19,"")</f>
        <v/>
      </c>
      <c r="B39" s="18" t="str">
        <f>IF('SP tehingud'!$H19&lt;&gt;0,'SP tehingud'!$H19,"")</f>
        <v/>
      </c>
      <c r="C39" s="18" t="str">
        <f>IF('SP tehingud'!$J19&lt;&gt;0,'SP tehingud'!$J19,"")</f>
        <v/>
      </c>
    </row>
    <row r="40" spans="1:3" x14ac:dyDescent="0.2">
      <c r="A40" s="18" t="str">
        <f>IF(OR('SP tehingud'!$H20&lt;&gt;0,'SP tehingud'!$J20&lt;&gt;0),'SP tehingud'!$B20,"")</f>
        <v/>
      </c>
      <c r="B40" s="18" t="str">
        <f>IF('SP tehingud'!$H20&lt;&gt;0,'SP tehingud'!$H20,"")</f>
        <v/>
      </c>
      <c r="C40" s="18" t="str">
        <f>IF('SP tehingud'!$J20&lt;&gt;0,'SP tehingud'!$J20,"")</f>
        <v/>
      </c>
    </row>
    <row r="41" spans="1:3" x14ac:dyDescent="0.2">
      <c r="A41" s="18" t="str">
        <f>IF(OR('SP tehingud'!$H21&lt;&gt;0,'SP tehingud'!$J21&lt;&gt;0),'SP tehingud'!$B21,"")</f>
        <v/>
      </c>
      <c r="B41" s="18" t="str">
        <f>IF('SP tehingud'!$H21&lt;&gt;0,'SP tehingud'!$H21,"")</f>
        <v/>
      </c>
      <c r="C41" s="18" t="str">
        <f>IF('SP tehingud'!$J21&lt;&gt;0,'SP tehingud'!$J21,"")</f>
        <v/>
      </c>
    </row>
    <row r="42" spans="1:3" x14ac:dyDescent="0.2">
      <c r="A42" s="18" t="str">
        <f>IF(OR('SP tehingud'!$H22&lt;&gt;0,'SP tehingud'!$J22&lt;&gt;0),'SP tehingud'!$B22,"")</f>
        <v/>
      </c>
      <c r="B42" s="18" t="str">
        <f>IF('SP tehingud'!$H22&lt;&gt;0,'SP tehingud'!$H22,"")</f>
        <v/>
      </c>
      <c r="C42" s="18" t="str">
        <f>IF('SP tehingud'!$J22&lt;&gt;0,'SP tehingud'!$J22,"")</f>
        <v/>
      </c>
    </row>
    <row r="43" spans="1:3" x14ac:dyDescent="0.2">
      <c r="A43" s="18" t="str">
        <f>IF(OR('SP tehingud'!$H23&lt;&gt;0,'SP tehingud'!$J23&lt;&gt;0),'SP tehingud'!$B23,"")</f>
        <v/>
      </c>
      <c r="B43" s="18" t="str">
        <f>IF('SP tehingud'!$H23&lt;&gt;0,'SP tehingud'!$H23,"")</f>
        <v/>
      </c>
      <c r="C43" s="18" t="str">
        <f>IF('SP tehingud'!$J23&lt;&gt;0,'SP tehingud'!$J23,"")</f>
        <v/>
      </c>
    </row>
    <row r="44" spans="1:3" x14ac:dyDescent="0.2">
      <c r="A44" s="18" t="str">
        <f>IF(OR('SP tehingud'!$H24&lt;&gt;0,'SP tehingud'!$J24&lt;&gt;0),'SP tehingud'!$B24,"")</f>
        <v/>
      </c>
      <c r="B44" s="18" t="str">
        <f>IF('SP tehingud'!$H24&lt;&gt;0,'SP tehingud'!$H24,"")</f>
        <v/>
      </c>
      <c r="C44" s="18" t="str">
        <f>IF('SP tehingud'!$J24&lt;&gt;0,'SP tehingud'!$J24,"")</f>
        <v/>
      </c>
    </row>
    <row r="45" spans="1:3" x14ac:dyDescent="0.2">
      <c r="A45" s="18" t="str">
        <f>IF(OR('SP tehingud'!$H25&lt;&gt;0,'SP tehingud'!$J25&lt;&gt;0),'SP tehingud'!$B25,"")</f>
        <v/>
      </c>
      <c r="B45" s="18" t="str">
        <f>IF('SP tehingud'!$H25&lt;&gt;0,'SP tehingud'!$H25,"")</f>
        <v/>
      </c>
      <c r="C45" s="18" t="str">
        <f>IF('SP tehingud'!$J25&lt;&gt;0,'SP tehingud'!$J25,"")</f>
        <v/>
      </c>
    </row>
    <row r="46" spans="1:3" x14ac:dyDescent="0.2">
      <c r="A46" s="18" t="str">
        <f>IF(OR('SP tehingud'!$H26&lt;&gt;0,'SP tehingud'!$J26&lt;&gt;0),'SP tehingud'!$B26,"")</f>
        <v/>
      </c>
      <c r="B46" s="18" t="str">
        <f>IF('SP tehingud'!$H26&lt;&gt;0,'SP tehingud'!$H26,"")</f>
        <v/>
      </c>
      <c r="C46" s="18" t="str">
        <f>IF('SP tehingud'!$J26&lt;&gt;0,'SP tehingud'!$J26,"")</f>
        <v/>
      </c>
    </row>
    <row r="47" spans="1:3" x14ac:dyDescent="0.2">
      <c r="A47" s="18" t="str">
        <f>IF(OR('SP tehingud'!$H27&lt;&gt;0,'SP tehingud'!$J27&lt;&gt;0),'SP tehingud'!$B27,"")</f>
        <v/>
      </c>
      <c r="B47" s="18" t="str">
        <f>IF('SP tehingud'!$H27&lt;&gt;0,'SP tehingud'!$H27,"")</f>
        <v/>
      </c>
      <c r="C47" s="18" t="str">
        <f>IF('SP tehingud'!$J27&lt;&gt;0,'SP tehingud'!$J27,"")</f>
        <v/>
      </c>
    </row>
    <row r="48" spans="1:3" x14ac:dyDescent="0.2">
      <c r="A48" s="18" t="str">
        <f>IF(OR('SP tehingud'!$H28&lt;&gt;0,'SP tehingud'!$J28&lt;&gt;0),'SP tehingud'!$B28,"")</f>
        <v/>
      </c>
      <c r="B48" s="18" t="str">
        <f>IF('SP tehingud'!$H28&lt;&gt;0,'SP tehingud'!$H28,"")</f>
        <v/>
      </c>
      <c r="C48" s="18" t="str">
        <f>IF('SP tehingud'!$J28&lt;&gt;0,'SP tehingud'!$J28,"")</f>
        <v/>
      </c>
    </row>
    <row r="49" spans="1:3" x14ac:dyDescent="0.2">
      <c r="A49" s="18" t="str">
        <f>IF(OR('SP tehingud'!$H29&lt;&gt;0,'SP tehingud'!$J29&lt;&gt;0),'SP tehingud'!$B29,"")</f>
        <v/>
      </c>
      <c r="B49" s="18" t="str">
        <f>IF('SP tehingud'!$H29&lt;&gt;0,'SP tehingud'!$H29,"")</f>
        <v/>
      </c>
      <c r="C49" s="18" t="str">
        <f>IF('SP tehingud'!$J29&lt;&gt;0,'SP tehingud'!$J29,"")</f>
        <v/>
      </c>
    </row>
    <row r="50" spans="1:3" x14ac:dyDescent="0.2">
      <c r="A50" s="18" t="str">
        <f>IF(OR('SP tehingud'!$H30&lt;&gt;0,'SP tehingud'!$J30&lt;&gt;0),'SP tehingud'!$B30,"")</f>
        <v/>
      </c>
      <c r="B50" s="18" t="str">
        <f>IF('SP tehingud'!$H30&lt;&gt;0,'SP tehingud'!$H30,"")</f>
        <v/>
      </c>
      <c r="C50" s="18" t="str">
        <f>IF('SP tehingud'!$J30&lt;&gt;0,'SP tehingud'!$J30,"")</f>
        <v/>
      </c>
    </row>
    <row r="51" spans="1:3" x14ac:dyDescent="0.2">
      <c r="A51" s="18" t="str">
        <f>IF(OR('SP tehingud'!$H31&lt;&gt;0,'SP tehingud'!$J31&lt;&gt;0),'SP tehingud'!$B31,"")</f>
        <v/>
      </c>
      <c r="B51" s="18" t="str">
        <f>IF('SP tehingud'!$H31&lt;&gt;0,'SP tehingud'!$H31,"")</f>
        <v/>
      </c>
      <c r="C51" s="18" t="str">
        <f>IF('SP tehingud'!$J31&lt;&gt;0,'SP tehingud'!$J31,"")</f>
        <v/>
      </c>
    </row>
    <row r="52" spans="1:3" x14ac:dyDescent="0.2">
      <c r="A52" s="18" t="str">
        <f>IF(OR('SP tehingud'!$H32&lt;&gt;0,'SP tehingud'!$J32&lt;&gt;0),'SP tehingud'!$B32,"")</f>
        <v/>
      </c>
      <c r="B52" s="18" t="str">
        <f>IF('SP tehingud'!$H32&lt;&gt;0,'SP tehingud'!$H32,"")</f>
        <v/>
      </c>
      <c r="C52" s="18" t="str">
        <f>IF('SP tehingud'!$J32&lt;&gt;0,'SP tehingud'!$J32,"")</f>
        <v/>
      </c>
    </row>
    <row r="53" spans="1:3" x14ac:dyDescent="0.2">
      <c r="A53" s="18" t="str">
        <f>IF(OR('SP tehingud'!$H33&lt;&gt;0,'SP tehingud'!$J33&lt;&gt;0),'SP tehingud'!$B33,"")</f>
        <v/>
      </c>
      <c r="B53" s="18" t="str">
        <f>IF('SP tehingud'!$H33&lt;&gt;0,'SP tehingud'!$H33,"")</f>
        <v/>
      </c>
      <c r="C53" s="18" t="str">
        <f>IF('SP tehingud'!$J33&lt;&gt;0,'SP tehingud'!$J33,"")</f>
        <v/>
      </c>
    </row>
    <row r="54" spans="1:3" x14ac:dyDescent="0.2">
      <c r="A54" s="18" t="str">
        <f>IF(OR('SP tehingud'!$H34&lt;&gt;0,'SP tehingud'!$J34&lt;&gt;0),'SP tehingud'!$B34,"")</f>
        <v/>
      </c>
      <c r="B54" s="18" t="str">
        <f>IF('SP tehingud'!$H34&lt;&gt;0,'SP tehingud'!$H34,"")</f>
        <v/>
      </c>
      <c r="C54" s="18" t="str">
        <f>IF('SP tehingud'!$J34&lt;&gt;0,'SP tehingud'!$J34,"")</f>
        <v/>
      </c>
    </row>
    <row r="55" spans="1:3" x14ac:dyDescent="0.2">
      <c r="A55" s="18" t="str">
        <f>IF(OR('SP tehingud'!$H35&lt;&gt;0,'SP tehingud'!$J35&lt;&gt;0),'SP tehingud'!$B35,"")</f>
        <v/>
      </c>
      <c r="B55" s="18" t="str">
        <f>IF('SP tehingud'!$H35&lt;&gt;0,'SP tehingud'!$H35,"")</f>
        <v/>
      </c>
      <c r="C55" s="18" t="str">
        <f>IF('SP tehingud'!$J35&lt;&gt;0,'SP tehingud'!$J35,"")</f>
        <v/>
      </c>
    </row>
    <row r="56" spans="1:3" x14ac:dyDescent="0.2">
      <c r="A56" s="18" t="str">
        <f>IF(OR('SP tehingud'!$H36&lt;&gt;0,'SP tehingud'!$J36&lt;&gt;0),'SP tehingud'!$B36,"")</f>
        <v/>
      </c>
      <c r="B56" s="18" t="str">
        <f>IF('SP tehingud'!$H36&lt;&gt;0,'SP tehingud'!$H36,"")</f>
        <v/>
      </c>
      <c r="C56" s="18" t="str">
        <f>IF('SP tehingud'!$J36&lt;&gt;0,'SP tehingud'!$J36,"")</f>
        <v/>
      </c>
    </row>
    <row r="57" spans="1:3" x14ac:dyDescent="0.2">
      <c r="A57" s="18" t="str">
        <f>IF(OR('SP tehingud'!$H37&lt;&gt;0,'SP tehingud'!$J37&lt;&gt;0),'SP tehingud'!$B37,"")</f>
        <v/>
      </c>
      <c r="B57" s="18" t="str">
        <f>IF('SP tehingud'!$H37&lt;&gt;0,'SP tehingud'!$H37,"")</f>
        <v/>
      </c>
      <c r="C57" s="18" t="str">
        <f>IF('SP tehingud'!$J37&lt;&gt;0,'SP tehingud'!$J37,"")</f>
        <v/>
      </c>
    </row>
    <row r="58" spans="1:3" x14ac:dyDescent="0.2">
      <c r="A58" s="18" t="str">
        <f>IF(OR('SP tehingud'!$H38&lt;&gt;0,'SP tehingud'!$J38&lt;&gt;0),'SP tehingud'!$B38,"")</f>
        <v/>
      </c>
      <c r="B58" s="18" t="str">
        <f>IF('SP tehingud'!$H38&lt;&gt;0,'SP tehingud'!$H38,"")</f>
        <v/>
      </c>
      <c r="C58" s="18" t="str">
        <f>IF('SP tehingud'!$J38&lt;&gt;0,'SP tehingud'!$J38,"")</f>
        <v/>
      </c>
    </row>
    <row r="59" spans="1:3" x14ac:dyDescent="0.2">
      <c r="A59" s="18" t="str">
        <f>IF(OR('SP tehingud'!$H39&lt;&gt;0,'SP tehingud'!$J39&lt;&gt;0),'SP tehingud'!$B39,"")</f>
        <v/>
      </c>
      <c r="B59" s="18" t="str">
        <f>IF('SP tehingud'!$H39&lt;&gt;0,'SP tehingud'!$H39,"")</f>
        <v/>
      </c>
      <c r="C59" s="18" t="str">
        <f>IF('SP tehingud'!$J39&lt;&gt;0,'SP tehingud'!$J39,"")</f>
        <v/>
      </c>
    </row>
    <row r="60" spans="1:3" x14ac:dyDescent="0.2">
      <c r="A60" s="18" t="str">
        <f>IF(OR('SP tehingud'!$H40&lt;&gt;0,'SP tehingud'!$J40&lt;&gt;0),'SP tehingud'!$B40,"")</f>
        <v/>
      </c>
      <c r="B60" s="18" t="str">
        <f>IF('SP tehingud'!$H40&lt;&gt;0,'SP tehingud'!$H40,"")</f>
        <v/>
      </c>
      <c r="C60" s="18" t="str">
        <f>IF('SP tehingud'!$J40&lt;&gt;0,'SP tehingud'!$J40,"")</f>
        <v/>
      </c>
    </row>
    <row r="61" spans="1:3" x14ac:dyDescent="0.2">
      <c r="A61" s="18" t="str">
        <f>IF(OR('SP tehingud'!$H41&lt;&gt;0,'SP tehingud'!$J41&lt;&gt;0),'SP tehingud'!$B41,"")</f>
        <v/>
      </c>
      <c r="B61" s="18" t="str">
        <f>IF('SP tehingud'!$H41&lt;&gt;0,'SP tehingud'!$H41,"")</f>
        <v/>
      </c>
      <c r="C61" s="18" t="str">
        <f>IF('SP tehingud'!$J41&lt;&gt;0,'SP tehingud'!$J41,"")</f>
        <v/>
      </c>
    </row>
  </sheetData>
  <sheetProtection sheet="1" objects="1" scenarios="1" selectLockedCells="1" autoFilter="0"/>
  <autoFilter ref="A31:C61" xr:uid="{479ADDA1-B99E-8B4D-8A82-909842CD72B4}"/>
  <conditionalFormatting sqref="B5:B11">
    <cfRule type="cellIs" dxfId="8" priority="4" operator="equal">
      <formula>0</formula>
    </cfRule>
  </conditionalFormatting>
  <conditionalFormatting sqref="C5:C11">
    <cfRule type="cellIs" dxfId="7" priority="3" operator="equal">
      <formula>0</formula>
    </cfRule>
  </conditionalFormatting>
  <conditionalFormatting sqref="D5:D11">
    <cfRule type="cellIs" dxfId="6" priority="2" operator="equal">
      <formula>0</formula>
    </cfRule>
  </conditionalFormatting>
  <conditionalFormatting sqref="E5:E11">
    <cfRule type="cellIs" dxfId="5" priority="1" operator="equal">
      <formula>0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8876E-B289-924E-B3FF-7ED53648676D}">
  <dimension ref="A1:G84"/>
  <sheetViews>
    <sheetView topLeftCell="A57" zoomScale="75" workbookViewId="0">
      <selection activeCell="B19" sqref="B19:E25"/>
    </sheetView>
  </sheetViews>
  <sheetFormatPr baseColWidth="10" defaultRowHeight="16" x14ac:dyDescent="0.2"/>
  <cols>
    <col min="1" max="1" width="63.1640625" style="13" customWidth="1"/>
    <col min="2" max="9" width="20.83203125" style="13" customWidth="1"/>
    <col min="10" max="16384" width="10.83203125" style="13"/>
  </cols>
  <sheetData>
    <row r="1" spans="1:7" x14ac:dyDescent="0.2">
      <c r="A1" s="44"/>
      <c r="B1" s="45"/>
      <c r="C1" s="45"/>
      <c r="D1" s="45"/>
      <c r="E1" s="45"/>
      <c r="F1" s="45"/>
      <c r="G1" s="47"/>
    </row>
    <row r="2" spans="1:7" x14ac:dyDescent="0.2">
      <c r="A2" s="46"/>
      <c r="B2" s="47"/>
      <c r="C2" s="47"/>
      <c r="D2" s="47"/>
      <c r="E2" s="47"/>
      <c r="F2" s="47"/>
      <c r="G2" s="47"/>
    </row>
    <row r="3" spans="1:7" ht="24" x14ac:dyDescent="0.3">
      <c r="A3" s="64" t="s">
        <v>33</v>
      </c>
      <c r="B3" s="65"/>
      <c r="C3" s="65"/>
      <c r="D3" s="65"/>
      <c r="E3" s="66"/>
      <c r="F3" s="47"/>
      <c r="G3" s="47"/>
    </row>
    <row r="4" spans="1:7" x14ac:dyDescent="0.2">
      <c r="A4" s="46"/>
      <c r="B4" s="47"/>
      <c r="C4" s="47"/>
      <c r="D4" s="47"/>
      <c r="E4" s="47"/>
      <c r="F4" s="47"/>
      <c r="G4" s="47"/>
    </row>
    <row r="5" spans="1:7" x14ac:dyDescent="0.2">
      <c r="A5" s="46"/>
      <c r="B5" s="47"/>
      <c r="C5" s="47"/>
      <c r="D5" s="47"/>
      <c r="E5" s="47"/>
      <c r="F5" s="47"/>
      <c r="G5" s="47"/>
    </row>
    <row r="6" spans="1:7" ht="17" x14ac:dyDescent="0.2">
      <c r="A6" s="48"/>
      <c r="B6" s="49" t="str">
        <f>B35</f>
        <v>Nõuded</v>
      </c>
      <c r="C6" s="49" t="str">
        <f>C35</f>
        <v>Kohustused</v>
      </c>
      <c r="D6" s="49" t="str">
        <f>D35</f>
        <v>Tulud</v>
      </c>
      <c r="E6" s="49" t="str">
        <f>E35</f>
        <v>Kulud</v>
      </c>
      <c r="F6" s="47"/>
      <c r="G6" s="47"/>
    </row>
    <row r="7" spans="1:7" ht="17" x14ac:dyDescent="0.2">
      <c r="A7" s="50" t="str">
        <f t="shared" ref="A7:A13" si="0">A36</f>
        <v>emaettevõte</v>
      </c>
      <c r="B7" s="57"/>
      <c r="C7" s="57"/>
      <c r="D7" s="57"/>
      <c r="E7" s="57"/>
      <c r="F7" s="47"/>
      <c r="G7" s="47"/>
    </row>
    <row r="8" spans="1:7" ht="17" x14ac:dyDescent="0.2">
      <c r="A8" s="50" t="str">
        <f t="shared" si="0"/>
        <v>tütarettevõte</v>
      </c>
      <c r="B8" s="57"/>
      <c r="C8" s="57"/>
      <c r="D8" s="57"/>
      <c r="E8" s="57"/>
      <c r="F8" s="47"/>
      <c r="G8" s="47"/>
    </row>
    <row r="9" spans="1:7" ht="17" x14ac:dyDescent="0.2">
      <c r="A9" s="50" t="str">
        <f t="shared" si="0"/>
        <v>sidusettevõte</v>
      </c>
      <c r="B9" s="57"/>
      <c r="C9" s="57"/>
      <c r="D9" s="57"/>
      <c r="E9" s="57"/>
      <c r="F9" s="47"/>
      <c r="G9" s="47"/>
    </row>
    <row r="10" spans="1:7" ht="17" x14ac:dyDescent="0.2">
      <c r="A10" s="50" t="str">
        <f t="shared" si="0"/>
        <v>teised samasse konsolideerimisgruppi kuuluvad ettevõtted</v>
      </c>
      <c r="B10" s="57"/>
      <c r="C10" s="57"/>
      <c r="D10" s="57"/>
      <c r="E10" s="57"/>
      <c r="F10" s="47"/>
      <c r="G10" s="47"/>
    </row>
    <row r="11" spans="1:7" ht="34" x14ac:dyDescent="0.2">
      <c r="A11" s="50" t="str">
        <f t="shared" si="0"/>
        <v>tegev- ja kõrgem juhtkond ning olulise osalusega eraisikutest omanikud ning nende valitseva või olulise mõju all olevad ettevõtted</v>
      </c>
      <c r="B11" s="57"/>
      <c r="C11" s="57"/>
      <c r="D11" s="57"/>
      <c r="E11" s="57"/>
      <c r="F11" s="47"/>
      <c r="G11" s="47"/>
    </row>
    <row r="12" spans="1:7" ht="34" x14ac:dyDescent="0.2">
      <c r="A12" s="50" t="str">
        <f t="shared" si="0"/>
        <v>tegev- ja kõrgema juhtkonnaga seotud iskute lähedased pereliikmed ja nende poolt kontrollitavad või nende olulise mõju all olevad ettevõtted</v>
      </c>
      <c r="B12" s="57"/>
      <c r="C12" s="57"/>
      <c r="D12" s="57"/>
      <c r="E12" s="57"/>
      <c r="F12" s="47"/>
      <c r="G12" s="47"/>
    </row>
    <row r="13" spans="1:7" ht="34" x14ac:dyDescent="0.2">
      <c r="A13" s="50" t="str">
        <f t="shared" si="0"/>
        <v>olulise osalusega juriidilisest isikust omanikud ning nende valitseva või olulise mõju all olevad ettevõtjad</v>
      </c>
      <c r="B13" s="57"/>
      <c r="C13" s="57"/>
      <c r="D13" s="57"/>
      <c r="E13" s="57"/>
      <c r="F13" s="47"/>
      <c r="G13" s="47"/>
    </row>
    <row r="14" spans="1:7" x14ac:dyDescent="0.2">
      <c r="A14" s="48"/>
      <c r="B14" s="58">
        <f>SUM(B7:B13)</f>
        <v>0</v>
      </c>
      <c r="C14" s="58">
        <f>SUM(C7:C13)</f>
        <v>0</v>
      </c>
      <c r="D14" s="58">
        <f>SUM(D7:D13)</f>
        <v>0</v>
      </c>
      <c r="E14" s="58">
        <f>SUM(E7:E13)</f>
        <v>0</v>
      </c>
      <c r="F14" s="47"/>
      <c r="G14" s="47"/>
    </row>
    <row r="15" spans="1:7" x14ac:dyDescent="0.2">
      <c r="A15" s="48"/>
      <c r="B15" s="51"/>
      <c r="C15" s="51"/>
      <c r="D15" s="51"/>
      <c r="E15" s="51"/>
      <c r="F15" s="47"/>
      <c r="G15" s="47"/>
    </row>
    <row r="16" spans="1:7" x14ac:dyDescent="0.2">
      <c r="A16" s="48"/>
      <c r="B16" s="51"/>
      <c r="C16" s="51"/>
      <c r="D16" s="51"/>
      <c r="E16" s="51"/>
      <c r="F16" s="47"/>
      <c r="G16" s="47"/>
    </row>
    <row r="17" spans="1:7" x14ac:dyDescent="0.2">
      <c r="A17" s="48"/>
      <c r="B17" s="51"/>
      <c r="C17" s="51"/>
      <c r="D17" s="51"/>
      <c r="E17" s="51"/>
      <c r="F17" s="47"/>
      <c r="G17" s="47"/>
    </row>
    <row r="18" spans="1:7" ht="34" x14ac:dyDescent="0.2">
      <c r="A18" s="46"/>
      <c r="B18" s="49" t="str">
        <f>B47</f>
        <v>Antud laenud</v>
      </c>
      <c r="C18" s="49" t="str">
        <f>C47</f>
        <v>Antud laenude tagasimaksed</v>
      </c>
      <c r="D18" s="49" t="str">
        <f>D47</f>
        <v>Saadud laenud</v>
      </c>
      <c r="E18" s="49" t="str">
        <f>E47</f>
        <v>Saadud laenude tagasimaksed</v>
      </c>
      <c r="F18" s="47"/>
      <c r="G18" s="47"/>
    </row>
    <row r="19" spans="1:7" ht="17" x14ac:dyDescent="0.2">
      <c r="A19" s="50" t="str">
        <f>A7</f>
        <v>emaettevõte</v>
      </c>
      <c r="B19" s="57"/>
      <c r="C19" s="57"/>
      <c r="D19" s="57"/>
      <c r="E19" s="57"/>
      <c r="F19" s="47"/>
      <c r="G19" s="47"/>
    </row>
    <row r="20" spans="1:7" ht="17" x14ac:dyDescent="0.2">
      <c r="A20" s="50" t="str">
        <f t="shared" ref="A20:A25" si="1">A8</f>
        <v>tütarettevõte</v>
      </c>
      <c r="B20" s="57"/>
      <c r="C20" s="57"/>
      <c r="D20" s="57"/>
      <c r="E20" s="57"/>
      <c r="F20" s="47"/>
      <c r="G20" s="47"/>
    </row>
    <row r="21" spans="1:7" ht="17" x14ac:dyDescent="0.2">
      <c r="A21" s="50" t="str">
        <f t="shared" si="1"/>
        <v>sidusettevõte</v>
      </c>
      <c r="B21" s="57"/>
      <c r="C21" s="57"/>
      <c r="D21" s="57"/>
      <c r="E21" s="57"/>
      <c r="F21" s="47"/>
      <c r="G21" s="47"/>
    </row>
    <row r="22" spans="1:7" ht="17" x14ac:dyDescent="0.2">
      <c r="A22" s="50" t="str">
        <f t="shared" si="1"/>
        <v>teised samasse konsolideerimisgruppi kuuluvad ettevõtted</v>
      </c>
      <c r="B22" s="57"/>
      <c r="C22" s="57"/>
      <c r="D22" s="57"/>
      <c r="E22" s="57"/>
      <c r="F22" s="47"/>
      <c r="G22" s="47"/>
    </row>
    <row r="23" spans="1:7" ht="34" x14ac:dyDescent="0.2">
      <c r="A23" s="50" t="str">
        <f t="shared" si="1"/>
        <v>tegev- ja kõrgem juhtkond ning olulise osalusega eraisikutest omanikud ning nende valitseva või olulise mõju all olevad ettevõtted</v>
      </c>
      <c r="B23" s="57"/>
      <c r="C23" s="57"/>
      <c r="D23" s="57"/>
      <c r="E23" s="57"/>
      <c r="F23" s="47"/>
      <c r="G23" s="47"/>
    </row>
    <row r="24" spans="1:7" ht="34" x14ac:dyDescent="0.2">
      <c r="A24" s="50" t="str">
        <f t="shared" si="1"/>
        <v>tegev- ja kõrgema juhtkonnaga seotud iskute lähedased pereliikmed ja nende poolt kontrollitavad või nende olulise mõju all olevad ettevõtted</v>
      </c>
      <c r="B24" s="57"/>
      <c r="C24" s="57"/>
      <c r="D24" s="57"/>
      <c r="E24" s="57"/>
      <c r="F24" s="47"/>
      <c r="G24" s="47"/>
    </row>
    <row r="25" spans="1:7" ht="34" x14ac:dyDescent="0.2">
      <c r="A25" s="50" t="str">
        <f t="shared" si="1"/>
        <v>olulise osalusega juriidilisest isikust omanikud ning nende valitseva või olulise mõju all olevad ettevõtjad</v>
      </c>
      <c r="B25" s="57"/>
      <c r="C25" s="57"/>
      <c r="D25" s="57"/>
      <c r="E25" s="57"/>
      <c r="F25" s="47"/>
      <c r="G25" s="47"/>
    </row>
    <row r="26" spans="1:7" x14ac:dyDescent="0.2">
      <c r="A26" s="46"/>
      <c r="B26" s="58">
        <f>SUM(B19:B25)</f>
        <v>0</v>
      </c>
      <c r="C26" s="58">
        <f>SUM(C19:C25)</f>
        <v>0</v>
      </c>
      <c r="D26" s="58">
        <f>SUM(D19:D25)</f>
        <v>0</v>
      </c>
      <c r="E26" s="58">
        <f>SUM(E19:E25)</f>
        <v>0</v>
      </c>
      <c r="F26" s="47"/>
      <c r="G26" s="47"/>
    </row>
    <row r="27" spans="1:7" x14ac:dyDescent="0.2">
      <c r="A27" s="46"/>
      <c r="B27" s="47"/>
      <c r="C27" s="47"/>
      <c r="D27" s="47"/>
      <c r="E27" s="47"/>
      <c r="F27" s="47"/>
      <c r="G27" s="47"/>
    </row>
    <row r="28" spans="1:7" ht="17" thickBot="1" x14ac:dyDescent="0.25">
      <c r="A28" s="52"/>
      <c r="B28" s="14"/>
      <c r="C28" s="14"/>
      <c r="D28" s="14"/>
      <c r="E28" s="14"/>
      <c r="F28" s="14"/>
      <c r="G28" s="47"/>
    </row>
    <row r="32" spans="1:7" s="11" customFormat="1" ht="24" x14ac:dyDescent="0.3">
      <c r="A32" s="67" t="s">
        <v>31</v>
      </c>
      <c r="B32" s="67"/>
      <c r="C32" s="67"/>
      <c r="D32" s="67"/>
      <c r="E32" s="67"/>
    </row>
    <row r="33" spans="1:5" s="11" customFormat="1" x14ac:dyDescent="0.2"/>
    <row r="34" spans="1:5" s="11" customFormat="1" x14ac:dyDescent="0.2"/>
    <row r="35" spans="1:5" s="11" customFormat="1" ht="17" x14ac:dyDescent="0.2">
      <c r="B35" s="15" t="str">
        <f>'SP tehingud'!C10</f>
        <v>Nõuded</v>
      </c>
      <c r="C35" s="15" t="str">
        <f>'SP tehingud'!E10</f>
        <v>Kohustused</v>
      </c>
      <c r="D35" s="15" t="str">
        <f>'SP tehingud'!G10</f>
        <v>Tulud</v>
      </c>
      <c r="E35" s="15" t="str">
        <f>'SP tehingud'!I10</f>
        <v>Kulud</v>
      </c>
    </row>
    <row r="36" spans="1:5" s="11" customFormat="1" ht="17" x14ac:dyDescent="0.2">
      <c r="A36" s="12" t="str">
        <f>data!A2</f>
        <v>emaettevõte</v>
      </c>
      <c r="B36" s="40">
        <f>IF(SUMIF('SP tehingud'!$A$12:$A$41,$A36,'SP tehingud'!C$12:C$41)+SUMIF('SP tehingud'!$A$12:$A$41,$A36,'SP tehingud'!$D$12:$D$41)&lt;&gt;0,SUMIF('SP tehingud'!$A$12:$A$41,$A36,'SP tehingud'!C$12:D$41)+SUMIF('SP tehingud'!$A$12:$A$41,$A36,'SP tehingud'!$D$12:$D$41),0)</f>
        <v>0</v>
      </c>
      <c r="C36" s="40">
        <f>IF(SUMIF('SP tehingud'!$A$12:$A$41,$A36,'SP tehingud'!E$12:E$41)+SUMIF('SP tehingud'!$A$12:$A$41,$A36,'SP tehingud'!$F$12:$F$41)&lt;&gt;0,SUMIF('SP tehingud'!$A$12:$A$41,$A36,'SP tehingud'!E$12:E$41)+SUMIF('SP tehingud'!$A$12:$A$41,$A36,'SP tehingud'!$F$12:$F$41),0)</f>
        <v>0</v>
      </c>
      <c r="D36" s="40">
        <f>IF(SUMIF('SP tehingud'!$A$12:$A$41,$A36,'SP tehingud'!G$12:G$41)&lt;&gt;0,SUMIF('SP tehingud'!$A$12:$A$41,$A36,'SP tehingud'!G$12:G$41),0)</f>
        <v>0</v>
      </c>
      <c r="E36" s="40">
        <f>IF(SUMIF('SP tehingud'!$A$12:$A$41,$A36,'SP tehingud'!I$12:I$41)&lt;&gt;0,SUMIF('SP tehingud'!$A$12:$A$41,$A36,'SP tehingud'!I$12:I$41),0)</f>
        <v>0</v>
      </c>
    </row>
    <row r="37" spans="1:5" s="11" customFormat="1" ht="17" x14ac:dyDescent="0.2">
      <c r="A37" s="12" t="str">
        <f>data!A3</f>
        <v>tütarettevõte</v>
      </c>
      <c r="B37" s="40">
        <f>IF(SUMIF('SP tehingud'!$A$12:$A$41,$A37,'SP tehingud'!C$12:C$41)+SUMIF('SP tehingud'!$A$12:$A$41,$A37,'SP tehingud'!$D$12:$D$41)&lt;&gt;0,SUMIF('SP tehingud'!$A$12:$A$41,$A37,'SP tehingud'!C$12:D$41)+SUMIF('SP tehingud'!$A$12:$A$41,$A37,'SP tehingud'!$D$12:$D$41),0)</f>
        <v>0</v>
      </c>
      <c r="C37" s="40">
        <f>IF(SUMIF('SP tehingud'!$A$12:$A$41,$A37,'SP tehingud'!E$12:E$41)+SUMIF('SP tehingud'!$A$12:$A$41,$A37,'SP tehingud'!$F$12:$F$41)&lt;&gt;0,SUMIF('SP tehingud'!$A$12:$A$41,$A37,'SP tehingud'!E$12:E$41)+SUMIF('SP tehingud'!$A$12:$A$41,$A37,'SP tehingud'!$F$12:$F$41),0)</f>
        <v>0</v>
      </c>
      <c r="D37" s="40">
        <f>IF(SUMIF('SP tehingud'!$A$12:$A$41,$A37,'SP tehingud'!G$12:G$41)&lt;&gt;0,SUMIF('SP tehingud'!$A$12:$A$41,$A37,'SP tehingud'!G$12:G$41),0)</f>
        <v>0</v>
      </c>
      <c r="E37" s="40">
        <f>IF(SUMIF('SP tehingud'!$A$12:$A$41,$A37,'SP tehingud'!I$12:I$41)&lt;&gt;0,SUMIF('SP tehingud'!$A$12:$A$41,$A37,'SP tehingud'!I$12:I$41),0)</f>
        <v>0</v>
      </c>
    </row>
    <row r="38" spans="1:5" s="11" customFormat="1" ht="17" x14ac:dyDescent="0.2">
      <c r="A38" s="12" t="str">
        <f>data!A4</f>
        <v>sidusettevõte</v>
      </c>
      <c r="B38" s="40">
        <f>IF(SUMIF('SP tehingud'!$A$12:$A$41,$A38,'SP tehingud'!C$12:C$41)+SUMIF('SP tehingud'!$A$12:$A$41,$A38,'SP tehingud'!$D$12:$D$41)&lt;&gt;0,SUMIF('SP tehingud'!$A$12:$A$41,$A38,'SP tehingud'!C$12:D$41)+SUMIF('SP tehingud'!$A$12:$A$41,$A38,'SP tehingud'!$D$12:$D$41),0)</f>
        <v>0</v>
      </c>
      <c r="C38" s="40">
        <f>IF(SUMIF('SP tehingud'!$A$12:$A$41,$A38,'SP tehingud'!E$12:E$41)+SUMIF('SP tehingud'!$A$12:$A$41,$A38,'SP tehingud'!$F$12:$F$41)&lt;&gt;0,SUMIF('SP tehingud'!$A$12:$A$41,$A38,'SP tehingud'!E$12:E$41)+SUMIF('SP tehingud'!$A$12:$A$41,$A38,'SP tehingud'!$F$12:$F$41),0)</f>
        <v>0</v>
      </c>
      <c r="D38" s="40">
        <f>IF(SUMIF('SP tehingud'!$A$12:$A$41,$A38,'SP tehingud'!G$12:G$41)&lt;&gt;0,SUMIF('SP tehingud'!$A$12:$A$41,$A38,'SP tehingud'!G$12:G$41),0)</f>
        <v>0</v>
      </c>
      <c r="E38" s="40">
        <f>IF(SUMIF('SP tehingud'!$A$12:$A$41,$A38,'SP tehingud'!I$12:I$41)&lt;&gt;0,SUMIF('SP tehingud'!$A$12:$A$41,$A38,'SP tehingud'!I$12:I$41),0)</f>
        <v>0</v>
      </c>
    </row>
    <row r="39" spans="1:5" s="11" customFormat="1" ht="17" x14ac:dyDescent="0.2">
      <c r="A39" s="12" t="str">
        <f>data!A5</f>
        <v>teised samasse konsolideerimisgruppi kuuluvad ettevõtted</v>
      </c>
      <c r="B39" s="40">
        <f>IF(SUMIF('SP tehingud'!$A$12:$A$41,$A39,'SP tehingud'!C$12:C$41)+SUMIF('SP tehingud'!$A$12:$A$41,$A39,'SP tehingud'!$D$12:$D$41)&lt;&gt;0,SUMIF('SP tehingud'!$A$12:$A$41,$A39,'SP tehingud'!C$12:D$41)+SUMIF('SP tehingud'!$A$12:$A$41,$A39,'SP tehingud'!$D$12:$D$41),0)</f>
        <v>0</v>
      </c>
      <c r="C39" s="40">
        <f>IF(SUMIF('SP tehingud'!$A$12:$A$41,$A39,'SP tehingud'!E$12:E$41)+SUMIF('SP tehingud'!$A$12:$A$41,$A39,'SP tehingud'!$F$12:$F$41)&lt;&gt;0,SUMIF('SP tehingud'!$A$12:$A$41,$A39,'SP tehingud'!E$12:E$41)+SUMIF('SP tehingud'!$A$12:$A$41,$A39,'SP tehingud'!$F$12:$F$41),0)</f>
        <v>0</v>
      </c>
      <c r="D39" s="40">
        <f>IF(SUMIF('SP tehingud'!$A$12:$A$41,$A39,'SP tehingud'!G$12:G$41)&lt;&gt;0,SUMIF('SP tehingud'!$A$12:$A$41,$A39,'SP tehingud'!G$12:G$41),0)</f>
        <v>0</v>
      </c>
      <c r="E39" s="40">
        <f>IF(SUMIF('SP tehingud'!$A$12:$A$41,$A39,'SP tehingud'!I$12:I$41)&lt;&gt;0,SUMIF('SP tehingud'!$A$12:$A$41,$A39,'SP tehingud'!I$12:I$41),0)</f>
        <v>0</v>
      </c>
    </row>
    <row r="40" spans="1:5" s="11" customFormat="1" ht="34" x14ac:dyDescent="0.2">
      <c r="A40" s="12" t="str">
        <f>data!A6</f>
        <v>tegev- ja kõrgem juhtkond ning olulise osalusega eraisikutest omanikud ning nende valitseva või olulise mõju all olevad ettevõtted</v>
      </c>
      <c r="B40" s="40">
        <f>IF(SUMIF('SP tehingud'!$A$12:$A$41,$A40,'SP tehingud'!C$12:C$41)+SUMIF('SP tehingud'!$A$12:$A$41,$A40,'SP tehingud'!$D$12:$D$41)&lt;&gt;0,SUMIF('SP tehingud'!$A$12:$A$41,$A40,'SP tehingud'!C$12:D$41)+SUMIF('SP tehingud'!$A$12:$A$41,$A40,'SP tehingud'!$D$12:$D$41),0)</f>
        <v>0</v>
      </c>
      <c r="C40" s="40">
        <f>IF(SUMIF('SP tehingud'!$A$12:$A$41,$A40,'SP tehingud'!E$12:E$41)+SUMIF('SP tehingud'!$A$12:$A$41,$A40,'SP tehingud'!$F$12:$F$41)&lt;&gt;0,SUMIF('SP tehingud'!$A$12:$A$41,$A40,'SP tehingud'!E$12:E$41)+SUMIF('SP tehingud'!$A$12:$A$41,$A40,'SP tehingud'!$F$12:$F$41),0)</f>
        <v>0</v>
      </c>
      <c r="D40" s="40">
        <f>IF(SUMIF('SP tehingud'!$A$12:$A$41,$A40,'SP tehingud'!G$12:G$41)&lt;&gt;0,SUMIF('SP tehingud'!$A$12:$A$41,$A40,'SP tehingud'!G$12:G$41),0)</f>
        <v>0</v>
      </c>
      <c r="E40" s="40">
        <f>IF(SUMIF('SP tehingud'!$A$12:$A$41,$A40,'SP tehingud'!I$12:I$41)&lt;&gt;0,SUMIF('SP tehingud'!$A$12:$A$41,$A40,'SP tehingud'!I$12:I$41),0)</f>
        <v>0</v>
      </c>
    </row>
    <row r="41" spans="1:5" s="11" customFormat="1" ht="34" x14ac:dyDescent="0.2">
      <c r="A41" s="12" t="str">
        <f>data!A7</f>
        <v>tegev- ja kõrgema juhtkonnaga seotud iskute lähedased pereliikmed ja nende poolt kontrollitavad või nende olulise mõju all olevad ettevõtted</v>
      </c>
      <c r="B41" s="40">
        <f>IF(SUMIF('SP tehingud'!$A$12:$A$41,$A41,'SP tehingud'!C$12:C$41)+SUMIF('SP tehingud'!$A$12:$A$41,$A41,'SP tehingud'!$D$12:$D$41)&lt;&gt;0,SUMIF('SP tehingud'!$A$12:$A$41,$A41,'SP tehingud'!C$12:D$41)+SUMIF('SP tehingud'!$A$12:$A$41,$A41,'SP tehingud'!$D$12:$D$41),0)</f>
        <v>0</v>
      </c>
      <c r="C41" s="40">
        <f>IF(SUMIF('SP tehingud'!$A$12:$A$41,$A41,'SP tehingud'!E$12:E$41)+SUMIF('SP tehingud'!$A$12:$A$41,$A41,'SP tehingud'!$F$12:$F$41)&lt;&gt;0,SUMIF('SP tehingud'!$A$12:$A$41,$A41,'SP tehingud'!E$12:E$41)+SUMIF('SP tehingud'!$A$12:$A$41,$A41,'SP tehingud'!$F$12:$F$41),0)</f>
        <v>0</v>
      </c>
      <c r="D41" s="40">
        <f>IF(SUMIF('SP tehingud'!$A$12:$A$41,$A41,'SP tehingud'!G$12:G$41)&lt;&gt;0,SUMIF('SP tehingud'!$A$12:$A$41,$A41,'SP tehingud'!G$12:G$41),0)</f>
        <v>0</v>
      </c>
      <c r="E41" s="40">
        <f>IF(SUMIF('SP tehingud'!$A$12:$A$41,$A41,'SP tehingud'!I$12:I$41)&lt;&gt;0,SUMIF('SP tehingud'!$A$12:$A$41,$A41,'SP tehingud'!I$12:I$41),0)</f>
        <v>0</v>
      </c>
    </row>
    <row r="42" spans="1:5" s="11" customFormat="1" ht="34" x14ac:dyDescent="0.2">
      <c r="A42" s="12" t="str">
        <f>data!A8</f>
        <v>olulise osalusega juriidilisest isikust omanikud ning nende valitseva või olulise mõju all olevad ettevõtjad</v>
      </c>
      <c r="B42" s="40">
        <f>IF(SUMIF('SP tehingud'!$A$12:$A$41,$A42,'SP tehingud'!C$12:C$41)+SUMIF('SP tehingud'!$A$12:$A$41,$A42,'SP tehingud'!$D$12:$D$41)&lt;&gt;0,SUMIF('SP tehingud'!$A$12:$A$41,$A42,'SP tehingud'!C$12:D$41)+SUMIF('SP tehingud'!$A$12:$A$41,$A42,'SP tehingud'!$D$12:$D$41),0)</f>
        <v>0</v>
      </c>
      <c r="C42" s="40">
        <f>IF(SUMIF('SP tehingud'!$A$12:$A$41,$A42,'SP tehingud'!E$12:E$41)+SUMIF('SP tehingud'!$A$12:$A$41,$A42,'SP tehingud'!$F$12:$F$41)&lt;&gt;0,SUMIF('SP tehingud'!$A$12:$A$41,$A42,'SP tehingud'!E$12:E$41)+SUMIF('SP tehingud'!$A$12:$A$41,$A42,'SP tehingud'!$F$12:$F$41),0)</f>
        <v>0</v>
      </c>
      <c r="D42" s="40">
        <f>IF(SUMIF('SP tehingud'!$A$12:$A$41,$A42,'SP tehingud'!G$12:G$41)&lt;&gt;0,SUMIF('SP tehingud'!$A$12:$A$41,$A42,'SP tehingud'!G$12:G$41),0)</f>
        <v>0</v>
      </c>
      <c r="E42" s="40">
        <f>IF(SUMIF('SP tehingud'!$A$12:$A$41,$A42,'SP tehingud'!I$12:I$41)&lt;&gt;0,SUMIF('SP tehingud'!$A$12:$A$41,$A42,'SP tehingud'!I$12:I$41),0)</f>
        <v>0</v>
      </c>
    </row>
    <row r="43" spans="1:5" s="11" customFormat="1" x14ac:dyDescent="0.2">
      <c r="B43" s="43">
        <f>SUM(B36:B42)</f>
        <v>0</v>
      </c>
      <c r="C43" s="43">
        <f>SUM(C36:C42)</f>
        <v>0</v>
      </c>
      <c r="D43" s="43">
        <f>SUM(D36:D42)</f>
        <v>0</v>
      </c>
      <c r="E43" s="43">
        <f>SUM(E36:E42)</f>
        <v>0</v>
      </c>
    </row>
    <row r="44" spans="1:5" s="11" customFormat="1" x14ac:dyDescent="0.2"/>
    <row r="45" spans="1:5" s="11" customFormat="1" x14ac:dyDescent="0.2"/>
    <row r="46" spans="1:5" s="11" customFormat="1" x14ac:dyDescent="0.2"/>
    <row r="47" spans="1:5" ht="34" x14ac:dyDescent="0.2">
      <c r="B47" s="15" t="str">
        <f>'SP tehingud'!K11</f>
        <v>Antud laenud</v>
      </c>
      <c r="C47" s="15" t="str">
        <f>'SP tehingud'!L11</f>
        <v>Antud laenude tagasimaksed</v>
      </c>
      <c r="D47" s="15" t="str">
        <f>'SP tehingud'!M11</f>
        <v>Saadud laenud</v>
      </c>
      <c r="E47" s="15" t="str">
        <f>'SP tehingud'!N11</f>
        <v>Saadud laenude tagasimaksed</v>
      </c>
    </row>
    <row r="48" spans="1:5" ht="17" x14ac:dyDescent="0.2">
      <c r="A48" s="12" t="str">
        <f>A36</f>
        <v>emaettevõte</v>
      </c>
      <c r="B48" s="40">
        <f>IF(SUMIF('SP tehingud'!$A$12:$A$41,$A36,'SP tehingud'!K$12:K$41)&lt;&gt;0,SUMIF('SP tehingud'!$A$12:$A$41,$A36,'SP tehingud'!K$12:K$41),0)</f>
        <v>0</v>
      </c>
      <c r="C48" s="40">
        <f>IF(SUMIF('SP tehingud'!$A$12:$A$41,$A36,'SP tehingud'!L$12:L$41)&lt;&gt;0,SUMIF('SP tehingud'!$A$12:$A$41,$A36,'SP tehingud'!L$12:L$41),0)</f>
        <v>0</v>
      </c>
      <c r="D48" s="40">
        <f>IF(SUMIF('SP tehingud'!$A$12:$A$41,$A36,'SP tehingud'!M$12:M$41)&lt;&gt;0,SUMIF('SP tehingud'!$A$12:$A$41,$A36,'SP tehingud'!M$12:M$41),0)</f>
        <v>0</v>
      </c>
      <c r="E48" s="40">
        <f>IF(SUMIF('SP tehingud'!$A$12:$A$41,$A36,'SP tehingud'!N$12:N$41)&lt;&gt;0,SUMIF('SP tehingud'!$A$12:$A$41,$A36,'SP tehingud'!N$12:N$41),0)</f>
        <v>0</v>
      </c>
    </row>
    <row r="49" spans="1:7" ht="17" x14ac:dyDescent="0.2">
      <c r="A49" s="12" t="str">
        <f t="shared" ref="A49:A54" si="2">A37</f>
        <v>tütarettevõte</v>
      </c>
      <c r="B49" s="40">
        <f>IF(SUMIF('SP tehingud'!$A$12:$A$41,$A37,'SP tehingud'!K$12:K$41)&lt;&gt;0,SUMIF('SP tehingud'!$A$12:$A$41,$A37,'SP tehingud'!K$12:K$41),0)</f>
        <v>0</v>
      </c>
      <c r="C49" s="40">
        <f>IF(SUMIF('SP tehingud'!$A$12:$A$41,$A37,'SP tehingud'!L$12:L$41)&lt;&gt;0,SUMIF('SP tehingud'!$A$12:$A$41,$A37,'SP tehingud'!L$12:L$41),0)</f>
        <v>0</v>
      </c>
      <c r="D49" s="40">
        <f>IF(SUMIF('SP tehingud'!$A$12:$A$41,$A37,'SP tehingud'!M$12:M$41)&lt;&gt;0,SUMIF('SP tehingud'!$A$12:$A$41,$A37,'SP tehingud'!M$12:M$41),0)</f>
        <v>0</v>
      </c>
      <c r="E49" s="40">
        <f>IF(SUMIF('SP tehingud'!$A$12:$A$41,$A37,'SP tehingud'!N$12:N$41)&lt;&gt;0,SUMIF('SP tehingud'!$A$12:$A$41,$A37,'SP tehingud'!N$12:N$41),0)</f>
        <v>0</v>
      </c>
    </row>
    <row r="50" spans="1:7" ht="17" x14ac:dyDescent="0.2">
      <c r="A50" s="12" t="str">
        <f t="shared" si="2"/>
        <v>sidusettevõte</v>
      </c>
      <c r="B50" s="40">
        <f>IF(SUMIF('SP tehingud'!$A$12:$A$41,$A38,'SP tehingud'!K$12:K$41)&lt;&gt;0,SUMIF('SP tehingud'!$A$12:$A$41,$A38,'SP tehingud'!K$12:K$41),0)</f>
        <v>0</v>
      </c>
      <c r="C50" s="40">
        <f>IF(SUMIF('SP tehingud'!$A$12:$A$41,$A38,'SP tehingud'!L$12:L$41)&lt;&gt;0,SUMIF('SP tehingud'!$A$12:$A$41,$A38,'SP tehingud'!L$12:L$41),0)</f>
        <v>0</v>
      </c>
      <c r="D50" s="40">
        <f>IF(SUMIF('SP tehingud'!$A$12:$A$41,$A38,'SP tehingud'!M$12:M$41)&lt;&gt;0,SUMIF('SP tehingud'!$A$12:$A$41,$A38,'SP tehingud'!M$12:M$41),0)</f>
        <v>0</v>
      </c>
      <c r="E50" s="40">
        <f>IF(SUMIF('SP tehingud'!$A$12:$A$41,$A38,'SP tehingud'!N$12:N$41)&lt;&gt;0,SUMIF('SP tehingud'!$A$12:$A$41,$A38,'SP tehingud'!N$12:N$41),0)</f>
        <v>0</v>
      </c>
    </row>
    <row r="51" spans="1:7" ht="17" x14ac:dyDescent="0.2">
      <c r="A51" s="12" t="str">
        <f t="shared" si="2"/>
        <v>teised samasse konsolideerimisgruppi kuuluvad ettevõtted</v>
      </c>
      <c r="B51" s="40">
        <f>IF(SUMIF('SP tehingud'!$A$12:$A$41,$A39,'SP tehingud'!K$12:K$41)&lt;&gt;0,SUMIF('SP tehingud'!$A$12:$A$41,$A39,'SP tehingud'!K$12:K$41),0)</f>
        <v>0</v>
      </c>
      <c r="C51" s="40">
        <f>IF(SUMIF('SP tehingud'!$A$12:$A$41,$A39,'SP tehingud'!L$12:L$41)&lt;&gt;0,SUMIF('SP tehingud'!$A$12:$A$41,$A39,'SP tehingud'!L$12:L$41),0)</f>
        <v>0</v>
      </c>
      <c r="D51" s="40">
        <f>IF(SUMIF('SP tehingud'!$A$12:$A$41,$A39,'SP tehingud'!M$12:M$41)&lt;&gt;0,SUMIF('SP tehingud'!$A$12:$A$41,$A39,'SP tehingud'!M$12:M$41),0)</f>
        <v>0</v>
      </c>
      <c r="E51" s="40">
        <f>IF(SUMIF('SP tehingud'!$A$12:$A$41,$A39,'SP tehingud'!N$12:N$41)&lt;&gt;0,SUMIF('SP tehingud'!$A$12:$A$41,$A39,'SP tehingud'!N$12:N$41),0)</f>
        <v>0</v>
      </c>
    </row>
    <row r="52" spans="1:7" ht="34" x14ac:dyDescent="0.2">
      <c r="A52" s="12" t="str">
        <f t="shared" si="2"/>
        <v>tegev- ja kõrgem juhtkond ning olulise osalusega eraisikutest omanikud ning nende valitseva või olulise mõju all olevad ettevõtted</v>
      </c>
      <c r="B52" s="40">
        <f>IF(SUMIF('SP tehingud'!$A$12:$A$41,$A40,'SP tehingud'!K$12:K$41)&lt;&gt;0,SUMIF('SP tehingud'!$A$12:$A$41,$A40,'SP tehingud'!K$12:K$41),0)</f>
        <v>0</v>
      </c>
      <c r="C52" s="40">
        <f>IF(SUMIF('SP tehingud'!$A$12:$A$41,$A40,'SP tehingud'!L$12:L$41)&lt;&gt;0,SUMIF('SP tehingud'!$A$12:$A$41,$A40,'SP tehingud'!L$12:L$41),0)</f>
        <v>0</v>
      </c>
      <c r="D52" s="40">
        <f>IF(SUMIF('SP tehingud'!$A$12:$A$41,$A40,'SP tehingud'!M$12:M$41)&lt;&gt;0,SUMIF('SP tehingud'!$A$12:$A$41,$A40,'SP tehingud'!M$12:M$41),0)</f>
        <v>0</v>
      </c>
      <c r="E52" s="40">
        <f>IF(SUMIF('SP tehingud'!$A$12:$A$41,$A40,'SP tehingud'!N$12:N$41)&lt;&gt;0,SUMIF('SP tehingud'!$A$12:$A$41,$A40,'SP tehingud'!N$12:N$41),0)</f>
        <v>0</v>
      </c>
    </row>
    <row r="53" spans="1:7" ht="34" x14ac:dyDescent="0.2">
      <c r="A53" s="12" t="str">
        <f t="shared" si="2"/>
        <v>tegev- ja kõrgema juhtkonnaga seotud iskute lähedased pereliikmed ja nende poolt kontrollitavad või nende olulise mõju all olevad ettevõtted</v>
      </c>
      <c r="B53" s="40">
        <f>IF(SUMIF('SP tehingud'!$A$12:$A$41,$A41,'SP tehingud'!K$12:K$41)&lt;&gt;0,SUMIF('SP tehingud'!$A$12:$A$41,$A41,'SP tehingud'!K$12:K$41),0)</f>
        <v>0</v>
      </c>
      <c r="C53" s="40">
        <f>IF(SUMIF('SP tehingud'!$A$12:$A$41,$A41,'SP tehingud'!L$12:L$41)&lt;&gt;0,SUMIF('SP tehingud'!$A$12:$A$41,$A41,'SP tehingud'!L$12:L$41),0)</f>
        <v>0</v>
      </c>
      <c r="D53" s="40">
        <f>IF(SUMIF('SP tehingud'!$A$12:$A$41,$A41,'SP tehingud'!M$12:M$41)&lt;&gt;0,SUMIF('SP tehingud'!$A$12:$A$41,$A41,'SP tehingud'!M$12:M$41),0)</f>
        <v>0</v>
      </c>
      <c r="E53" s="40">
        <f>IF(SUMIF('SP tehingud'!$A$12:$A$41,$A41,'SP tehingud'!N$12:N$41)&lt;&gt;0,SUMIF('SP tehingud'!$A$12:$A$41,$A41,'SP tehingud'!N$12:N$41),0)</f>
        <v>0</v>
      </c>
    </row>
    <row r="54" spans="1:7" ht="34" x14ac:dyDescent="0.2">
      <c r="A54" s="12" t="str">
        <f t="shared" si="2"/>
        <v>olulise osalusega juriidilisest isikust omanikud ning nende valitseva või olulise mõju all olevad ettevõtjad</v>
      </c>
      <c r="B54" s="40">
        <f>IF(SUMIF('SP tehingud'!$A$12:$A$41,$A42,'SP tehingud'!K$12:K$41)&lt;&gt;0,SUMIF('SP tehingud'!$A$12:$A$41,$A42,'SP tehingud'!K$12:K$41),0)</f>
        <v>0</v>
      </c>
      <c r="C54" s="40">
        <f>IF(SUMIF('SP tehingud'!$A$12:$A$41,$A42,'SP tehingud'!L$12:L$41)&lt;&gt;0,SUMIF('SP tehingud'!$A$12:$A$41,$A42,'SP tehingud'!L$12:L$41),0)</f>
        <v>0</v>
      </c>
      <c r="D54" s="40">
        <f>IF(SUMIF('SP tehingud'!$A$12:$A$41,$A42,'SP tehingud'!M$12:M$41)&lt;&gt;0,SUMIF('SP tehingud'!$A$12:$A$41,$A42,'SP tehingud'!M$12:M$41),0)</f>
        <v>0</v>
      </c>
      <c r="E54" s="40">
        <f>IF(SUMIF('SP tehingud'!$A$12:$A$41,$A42,'SP tehingud'!N$12:N$41)&lt;&gt;0,SUMIF('SP tehingud'!$A$12:$A$41,$A42,'SP tehingud'!N$12:N$41),0)</f>
        <v>0</v>
      </c>
    </row>
    <row r="55" spans="1:7" x14ac:dyDescent="0.2">
      <c r="B55" s="43">
        <f>SUM(B48:B54)</f>
        <v>0</v>
      </c>
      <c r="C55" s="43">
        <f>SUM(C48:C54)</f>
        <v>0</v>
      </c>
      <c r="D55" s="43">
        <f>SUM(D48:D54)</f>
        <v>0</v>
      </c>
      <c r="E55" s="43">
        <f>SUM(E48:E54)</f>
        <v>0</v>
      </c>
    </row>
    <row r="57" spans="1:7" ht="17" thickBot="1" x14ac:dyDescent="0.25">
      <c r="A57" s="14"/>
      <c r="B57" s="14"/>
      <c r="C57" s="14"/>
      <c r="D57" s="14"/>
      <c r="E57" s="14"/>
      <c r="F57" s="14"/>
      <c r="G57" s="47"/>
    </row>
    <row r="61" spans="1:7" ht="24" x14ac:dyDescent="0.3">
      <c r="A61" s="67" t="s">
        <v>32</v>
      </c>
      <c r="B61" s="67"/>
      <c r="C61" s="67"/>
      <c r="D61" s="67"/>
      <c r="E61" s="67"/>
    </row>
    <row r="64" spans="1:7" ht="17" x14ac:dyDescent="0.2">
      <c r="A64" s="11"/>
      <c r="B64" s="15" t="str">
        <f>B6</f>
        <v>Nõuded</v>
      </c>
      <c r="C64" s="15" t="str">
        <f>C6</f>
        <v>Kohustused</v>
      </c>
      <c r="D64" s="15" t="str">
        <f>D6</f>
        <v>Tulud</v>
      </c>
      <c r="E64" s="15" t="str">
        <f>E6</f>
        <v>Kulud</v>
      </c>
    </row>
    <row r="65" spans="1:5" ht="17" x14ac:dyDescent="0.2">
      <c r="A65" s="12" t="str">
        <f t="shared" ref="A65:A71" si="3">A7</f>
        <v>emaettevõte</v>
      </c>
      <c r="B65" s="40">
        <f t="shared" ref="B65:E71" si="4">B7-B36</f>
        <v>0</v>
      </c>
      <c r="C65" s="40">
        <f t="shared" si="4"/>
        <v>0</v>
      </c>
      <c r="D65" s="40">
        <f t="shared" si="4"/>
        <v>0</v>
      </c>
      <c r="E65" s="40">
        <f t="shared" si="4"/>
        <v>0</v>
      </c>
    </row>
    <row r="66" spans="1:5" ht="17" x14ac:dyDescent="0.2">
      <c r="A66" s="12" t="str">
        <f t="shared" si="3"/>
        <v>tütarettevõte</v>
      </c>
      <c r="B66" s="40">
        <f t="shared" si="4"/>
        <v>0</v>
      </c>
      <c r="C66" s="40">
        <f t="shared" si="4"/>
        <v>0</v>
      </c>
      <c r="D66" s="40">
        <f t="shared" si="4"/>
        <v>0</v>
      </c>
      <c r="E66" s="40">
        <f t="shared" si="4"/>
        <v>0</v>
      </c>
    </row>
    <row r="67" spans="1:5" ht="17" x14ac:dyDescent="0.2">
      <c r="A67" s="12" t="str">
        <f t="shared" si="3"/>
        <v>sidusettevõte</v>
      </c>
      <c r="B67" s="40">
        <f t="shared" si="4"/>
        <v>0</v>
      </c>
      <c r="C67" s="40">
        <f t="shared" si="4"/>
        <v>0</v>
      </c>
      <c r="D67" s="40">
        <f t="shared" si="4"/>
        <v>0</v>
      </c>
      <c r="E67" s="40">
        <f t="shared" si="4"/>
        <v>0</v>
      </c>
    </row>
    <row r="68" spans="1:5" ht="17" x14ac:dyDescent="0.2">
      <c r="A68" s="12" t="str">
        <f t="shared" si="3"/>
        <v>teised samasse konsolideerimisgruppi kuuluvad ettevõtted</v>
      </c>
      <c r="B68" s="40">
        <f t="shared" si="4"/>
        <v>0</v>
      </c>
      <c r="C68" s="40">
        <f t="shared" si="4"/>
        <v>0</v>
      </c>
      <c r="D68" s="40">
        <f t="shared" si="4"/>
        <v>0</v>
      </c>
      <c r="E68" s="40">
        <f t="shared" si="4"/>
        <v>0</v>
      </c>
    </row>
    <row r="69" spans="1:5" ht="34" x14ac:dyDescent="0.2">
      <c r="A69" s="12" t="str">
        <f t="shared" si="3"/>
        <v>tegev- ja kõrgem juhtkond ning olulise osalusega eraisikutest omanikud ning nende valitseva või olulise mõju all olevad ettevõtted</v>
      </c>
      <c r="B69" s="40">
        <f t="shared" si="4"/>
        <v>0</v>
      </c>
      <c r="C69" s="40">
        <f t="shared" si="4"/>
        <v>0</v>
      </c>
      <c r="D69" s="40">
        <f t="shared" si="4"/>
        <v>0</v>
      </c>
      <c r="E69" s="40">
        <f t="shared" si="4"/>
        <v>0</v>
      </c>
    </row>
    <row r="70" spans="1:5" ht="34" x14ac:dyDescent="0.2">
      <c r="A70" s="12" t="str">
        <f t="shared" si="3"/>
        <v>tegev- ja kõrgema juhtkonnaga seotud iskute lähedased pereliikmed ja nende poolt kontrollitavad või nende olulise mõju all olevad ettevõtted</v>
      </c>
      <c r="B70" s="40">
        <f t="shared" si="4"/>
        <v>0</v>
      </c>
      <c r="C70" s="40">
        <f t="shared" si="4"/>
        <v>0</v>
      </c>
      <c r="D70" s="40">
        <f t="shared" si="4"/>
        <v>0</v>
      </c>
      <c r="E70" s="40">
        <f t="shared" si="4"/>
        <v>0</v>
      </c>
    </row>
    <row r="71" spans="1:5" ht="34" x14ac:dyDescent="0.2">
      <c r="A71" s="12" t="str">
        <f t="shared" si="3"/>
        <v>olulise osalusega juriidilisest isikust omanikud ning nende valitseva või olulise mõju all olevad ettevõtjad</v>
      </c>
      <c r="B71" s="40">
        <f t="shared" si="4"/>
        <v>0</v>
      </c>
      <c r="C71" s="40">
        <f t="shared" si="4"/>
        <v>0</v>
      </c>
      <c r="D71" s="40">
        <f t="shared" si="4"/>
        <v>0</v>
      </c>
      <c r="E71" s="40">
        <f t="shared" si="4"/>
        <v>0</v>
      </c>
    </row>
    <row r="72" spans="1:5" x14ac:dyDescent="0.2">
      <c r="A72" s="11"/>
      <c r="B72" s="43">
        <f>SUM(B65:B71)</f>
        <v>0</v>
      </c>
      <c r="C72" s="43">
        <f>SUM(C65:C71)</f>
        <v>0</v>
      </c>
      <c r="D72" s="43">
        <f>SUM(D65:D71)</f>
        <v>0</v>
      </c>
      <c r="E72" s="43">
        <f>SUM(E65:E71)</f>
        <v>0</v>
      </c>
    </row>
    <row r="73" spans="1:5" x14ac:dyDescent="0.2">
      <c r="A73" s="11"/>
      <c r="B73" s="11"/>
      <c r="C73" s="11"/>
      <c r="D73" s="11"/>
      <c r="E73" s="11"/>
    </row>
    <row r="74" spans="1:5" x14ac:dyDescent="0.2">
      <c r="A74" s="11"/>
      <c r="B74" s="11"/>
      <c r="C74" s="11"/>
      <c r="D74" s="11"/>
      <c r="E74" s="11"/>
    </row>
    <row r="75" spans="1:5" x14ac:dyDescent="0.2">
      <c r="A75" s="11"/>
      <c r="B75" s="11"/>
      <c r="C75" s="11"/>
      <c r="D75" s="11"/>
      <c r="E75" s="11"/>
    </row>
    <row r="76" spans="1:5" ht="34" x14ac:dyDescent="0.2">
      <c r="B76" s="15" t="str">
        <f>B18</f>
        <v>Antud laenud</v>
      </c>
      <c r="C76" s="15" t="str">
        <f>C18</f>
        <v>Antud laenude tagasimaksed</v>
      </c>
      <c r="D76" s="15" t="str">
        <f>D18</f>
        <v>Saadud laenud</v>
      </c>
      <c r="E76" s="15" t="str">
        <f>E18</f>
        <v>Saadud laenude tagasimaksed</v>
      </c>
    </row>
    <row r="77" spans="1:5" ht="17" x14ac:dyDescent="0.2">
      <c r="A77" s="12" t="str">
        <f>A65</f>
        <v>emaettevõte</v>
      </c>
      <c r="B77" s="40">
        <f t="shared" ref="B77:E83" si="5">B19-B48</f>
        <v>0</v>
      </c>
      <c r="C77" s="40">
        <f t="shared" si="5"/>
        <v>0</v>
      </c>
      <c r="D77" s="40">
        <f t="shared" si="5"/>
        <v>0</v>
      </c>
      <c r="E77" s="40">
        <f t="shared" si="5"/>
        <v>0</v>
      </c>
    </row>
    <row r="78" spans="1:5" ht="17" x14ac:dyDescent="0.2">
      <c r="A78" s="12" t="str">
        <f t="shared" ref="A78:A83" si="6">A66</f>
        <v>tütarettevõte</v>
      </c>
      <c r="B78" s="40">
        <f t="shared" si="5"/>
        <v>0</v>
      </c>
      <c r="C78" s="40">
        <f t="shared" si="5"/>
        <v>0</v>
      </c>
      <c r="D78" s="40">
        <f t="shared" si="5"/>
        <v>0</v>
      </c>
      <c r="E78" s="40">
        <f t="shared" si="5"/>
        <v>0</v>
      </c>
    </row>
    <row r="79" spans="1:5" ht="17" x14ac:dyDescent="0.2">
      <c r="A79" s="12" t="str">
        <f t="shared" si="6"/>
        <v>sidusettevõte</v>
      </c>
      <c r="B79" s="40">
        <f t="shared" si="5"/>
        <v>0</v>
      </c>
      <c r="C79" s="40">
        <f t="shared" si="5"/>
        <v>0</v>
      </c>
      <c r="D79" s="40">
        <f t="shared" si="5"/>
        <v>0</v>
      </c>
      <c r="E79" s="40">
        <f t="shared" si="5"/>
        <v>0</v>
      </c>
    </row>
    <row r="80" spans="1:5" ht="17" x14ac:dyDescent="0.2">
      <c r="A80" s="12" t="str">
        <f t="shared" si="6"/>
        <v>teised samasse konsolideerimisgruppi kuuluvad ettevõtted</v>
      </c>
      <c r="B80" s="40">
        <f t="shared" si="5"/>
        <v>0</v>
      </c>
      <c r="C80" s="40">
        <f t="shared" si="5"/>
        <v>0</v>
      </c>
      <c r="D80" s="40">
        <f t="shared" si="5"/>
        <v>0</v>
      </c>
      <c r="E80" s="40">
        <f t="shared" si="5"/>
        <v>0</v>
      </c>
    </row>
    <row r="81" spans="1:5" ht="34" x14ac:dyDescent="0.2">
      <c r="A81" s="12" t="str">
        <f t="shared" si="6"/>
        <v>tegev- ja kõrgem juhtkond ning olulise osalusega eraisikutest omanikud ning nende valitseva või olulise mõju all olevad ettevõtted</v>
      </c>
      <c r="B81" s="40">
        <f t="shared" si="5"/>
        <v>0</v>
      </c>
      <c r="C81" s="40">
        <f t="shared" si="5"/>
        <v>0</v>
      </c>
      <c r="D81" s="40">
        <f t="shared" si="5"/>
        <v>0</v>
      </c>
      <c r="E81" s="40">
        <f t="shared" si="5"/>
        <v>0</v>
      </c>
    </row>
    <row r="82" spans="1:5" ht="34" x14ac:dyDescent="0.2">
      <c r="A82" s="12" t="str">
        <f t="shared" si="6"/>
        <v>tegev- ja kõrgema juhtkonnaga seotud iskute lähedased pereliikmed ja nende poolt kontrollitavad või nende olulise mõju all olevad ettevõtted</v>
      </c>
      <c r="B82" s="40">
        <f t="shared" si="5"/>
        <v>0</v>
      </c>
      <c r="C82" s="40">
        <f t="shared" si="5"/>
        <v>0</v>
      </c>
      <c r="D82" s="40">
        <f t="shared" si="5"/>
        <v>0</v>
      </c>
      <c r="E82" s="40">
        <f t="shared" si="5"/>
        <v>0</v>
      </c>
    </row>
    <row r="83" spans="1:5" ht="34" x14ac:dyDescent="0.2">
      <c r="A83" s="12" t="str">
        <f t="shared" si="6"/>
        <v>olulise osalusega juriidilisest isikust omanikud ning nende valitseva või olulise mõju all olevad ettevõtjad</v>
      </c>
      <c r="B83" s="40">
        <f t="shared" si="5"/>
        <v>0</v>
      </c>
      <c r="C83" s="40">
        <f t="shared" si="5"/>
        <v>0</v>
      </c>
      <c r="D83" s="40">
        <f t="shared" si="5"/>
        <v>0</v>
      </c>
      <c r="E83" s="40">
        <f t="shared" si="5"/>
        <v>0</v>
      </c>
    </row>
    <row r="84" spans="1:5" x14ac:dyDescent="0.2">
      <c r="B84" s="43">
        <f>SUM(B77:B83)</f>
        <v>0</v>
      </c>
      <c r="C84" s="43">
        <f>SUM(C77:C83)</f>
        <v>0</v>
      </c>
      <c r="D84" s="43">
        <f>SUM(D77:D83)</f>
        <v>0</v>
      </c>
      <c r="E84" s="43">
        <f>SUM(E77:E83)</f>
        <v>0</v>
      </c>
    </row>
  </sheetData>
  <sheetProtection sheet="1" objects="1" scenarios="1" selectLockedCells="1"/>
  <mergeCells count="3">
    <mergeCell ref="A3:E3"/>
    <mergeCell ref="A32:E32"/>
    <mergeCell ref="A61:E61"/>
  </mergeCells>
  <conditionalFormatting sqref="B36:E42">
    <cfRule type="cellIs" dxfId="4" priority="6" operator="equal">
      <formula>0</formula>
    </cfRule>
  </conditionalFormatting>
  <conditionalFormatting sqref="B48:E54 B65:E71 B77:E83">
    <cfRule type="cellIs" dxfId="3" priority="5" operator="equal">
      <formula>0</formula>
    </cfRule>
  </conditionalFormatting>
  <conditionalFormatting sqref="B65:E71">
    <cfRule type="cellIs" dxfId="2" priority="4" operator="greaterThan">
      <formula>1</formula>
    </cfRule>
  </conditionalFormatting>
  <conditionalFormatting sqref="B65:E71 B77:E83">
    <cfRule type="cellIs" dxfId="1" priority="2" operator="lessThan">
      <formula>-1</formula>
    </cfRule>
  </conditionalFormatting>
  <conditionalFormatting sqref="B77:E83">
    <cfRule type="cellIs" dxfId="0" priority="1" operator="greaterThan">
      <formula>1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006A5-6027-7D4F-9832-43FC337B2F24}">
  <dimension ref="A2:A8"/>
  <sheetViews>
    <sheetView workbookViewId="0">
      <selection activeCell="A6" sqref="A6"/>
    </sheetView>
  </sheetViews>
  <sheetFormatPr baseColWidth="10" defaultRowHeight="16" x14ac:dyDescent="0.2"/>
  <sheetData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13</v>
      </c>
    </row>
    <row r="7" spans="1:1" x14ac:dyDescent="0.2">
      <c r="A7" t="s">
        <v>11</v>
      </c>
    </row>
    <row r="8" spans="1:1" x14ac:dyDescent="0.2">
      <c r="A8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juhend</vt:lpstr>
      <vt:lpstr>SP tehingud</vt:lpstr>
      <vt:lpstr>LISA</vt:lpstr>
      <vt:lpstr>KONTROLL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Sergei Tšistjakov</dc:creator>
  <cp:lastModifiedBy>Microsoft Office User</cp:lastModifiedBy>
  <dcterms:created xsi:type="dcterms:W3CDTF">2019-10-01T09:57:12Z</dcterms:created>
  <dcterms:modified xsi:type="dcterms:W3CDTF">2020-04-17T07:17:04Z</dcterms:modified>
</cp:coreProperties>
</file>